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990"/>
  </bookViews>
  <sheets>
    <sheet name="Нацпроекты" sheetId="1" r:id="rId1"/>
  </sheets>
  <definedNames>
    <definedName name="__bookmark_1">Нацпроекты!$A$2:$L$4</definedName>
    <definedName name="__bookmark_10">Нацпроекты!#REF!</definedName>
    <definedName name="__bookmark_11">Нацпроекты!#REF!</definedName>
    <definedName name="__bookmark_12">Нацпроекты!#REF!</definedName>
    <definedName name="__bookmark_13">Нацпроекты!#REF!</definedName>
    <definedName name="__bookmark_14">Нацпроекты!#REF!</definedName>
    <definedName name="__bookmark_15">Нацпроекты!#REF!</definedName>
    <definedName name="__bookmark_2">Нацпроекты!$A$5:$L$21</definedName>
    <definedName name="__bookmark_3">Нацпроекты!#REF!</definedName>
    <definedName name="__bookmark_4">Нацпроекты!#REF!</definedName>
    <definedName name="__bookmark_5">Нацпроекты!#REF!</definedName>
    <definedName name="__bookmark_6">Нацпроекты!#REF!</definedName>
    <definedName name="__bookmark_7">Нацпроекты!#REF!</definedName>
    <definedName name="__bookmark_8">Нацпроекты!#REF!</definedName>
    <definedName name="__bookmark_9">Нацпроекты!#REF!</definedName>
    <definedName name="_xlnm.Print_Titles" localSheetId="0">Нацпроекты!$5:$7</definedName>
  </definedNames>
  <calcPr calcId="145621" iterate="1"/>
</workbook>
</file>

<file path=xl/calcChain.xml><?xml version="1.0" encoding="utf-8"?>
<calcChain xmlns="http://schemas.openxmlformats.org/spreadsheetml/2006/main">
  <c r="L17" i="1" l="1"/>
  <c r="L12" i="1"/>
  <c r="L9" i="1"/>
  <c r="L27" i="1"/>
  <c r="K26" i="1"/>
  <c r="J26" i="1"/>
  <c r="L41" i="1"/>
  <c r="L39" i="1"/>
  <c r="L36" i="1"/>
  <c r="L34" i="1"/>
  <c r="H33" i="1"/>
  <c r="I33" i="1"/>
  <c r="J33" i="1"/>
  <c r="K33" i="1"/>
  <c r="C33" i="1"/>
  <c r="D33" i="1"/>
  <c r="F33" i="1"/>
  <c r="E33" i="1"/>
  <c r="F26" i="1"/>
  <c r="G26" i="1" s="1"/>
  <c r="J8" i="1"/>
  <c r="E26" i="1"/>
  <c r="L20" i="1"/>
  <c r="L21" i="1"/>
  <c r="J19" i="1"/>
  <c r="L23" i="1"/>
  <c r="K22" i="1"/>
  <c r="E22" i="1"/>
  <c r="G22" i="1" s="1"/>
  <c r="E11" i="1"/>
  <c r="F11" i="1"/>
  <c r="K11" i="1"/>
  <c r="J11" i="1"/>
  <c r="G9" i="1"/>
  <c r="G10" i="1"/>
  <c r="G12" i="1"/>
  <c r="G20" i="1"/>
  <c r="G21" i="1"/>
  <c r="G23" i="1"/>
  <c r="G27" i="1"/>
  <c r="G34" i="1"/>
  <c r="G36" i="1"/>
  <c r="G38" i="1"/>
  <c r="G39" i="1"/>
  <c r="G41" i="1"/>
  <c r="J42" i="1" l="1"/>
  <c r="L26" i="1"/>
  <c r="E42" i="1"/>
  <c r="L33" i="1"/>
  <c r="G33" i="1"/>
  <c r="D17" i="1"/>
  <c r="G17" i="1" s="1"/>
  <c r="AQ11" i="1" l="1"/>
  <c r="AN11" i="1"/>
  <c r="AK11" i="1"/>
  <c r="AH11" i="1"/>
  <c r="AE11" i="1"/>
  <c r="AB11" i="1"/>
  <c r="Y11" i="1"/>
  <c r="V11" i="1"/>
  <c r="S11" i="1"/>
  <c r="P11" i="1"/>
  <c r="K19" i="1"/>
  <c r="I19" i="1"/>
  <c r="H19" i="1"/>
  <c r="I11" i="1"/>
  <c r="H11" i="1"/>
  <c r="L11" i="1" s="1"/>
  <c r="K8" i="1"/>
  <c r="I8" i="1"/>
  <c r="H8" i="1"/>
  <c r="C11" i="1"/>
  <c r="D19" i="1"/>
  <c r="C19" i="1"/>
  <c r="C8" i="1"/>
  <c r="D8" i="1"/>
  <c r="F8" i="1"/>
  <c r="F42" i="1" s="1"/>
  <c r="D11" i="1"/>
  <c r="D42" i="1" l="1"/>
  <c r="H42" i="1"/>
  <c r="L8" i="1"/>
  <c r="G8" i="1"/>
  <c r="C42" i="1"/>
  <c r="I42" i="1"/>
  <c r="K42" i="1"/>
  <c r="L19" i="1"/>
  <c r="G19" i="1"/>
  <c r="G11" i="1"/>
  <c r="L42" i="1" l="1"/>
  <c r="G42" i="1"/>
</calcChain>
</file>

<file path=xl/sharedStrings.xml><?xml version="1.0" encoding="utf-8"?>
<sst xmlns="http://schemas.openxmlformats.org/spreadsheetml/2006/main" count="192" uniqueCount="101">
  <si>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</si>
  <si>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</si>
  <si>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</si>
  <si>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</si>
  <si>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</si>
  <si>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</si>
  <si>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</si>
  <si>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</si>
  <si>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</si>
  <si>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</si>
  <si>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0,00</t>
  </si>
  <si>
    <t>Национальный проект ''Жилье и городская среда''(F)</t>
  </si>
  <si>
    <t>Региональный проект "Формирование комфортной городской среды"</t>
  </si>
  <si>
    <t>Национальный проект ''Малое и среднее предпринимательство и поддержка индивидуальной предпринимательской инициативы''(I)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</si>
  <si>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</si>
  <si>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Региональный проект "Популяризация предпринимательства"</t>
  </si>
  <si>
    <t>За счет целевых межбюджетных трансфертов предоставляемых бюджетам муниципальных образований из федерального бюджета</t>
  </si>
  <si>
    <t xml:space="preserve">За счет целевых межбюджетных трансфертов предоставляемых бюджетам муниципальных образований из бюджета автономного округа </t>
  </si>
  <si>
    <t>ВСЕГО ПЛАН</t>
  </si>
  <si>
    <t>Уточненный план, в том числе:</t>
  </si>
  <si>
    <t>ВСЕГО ИСПОЛНЕНИЕ</t>
  </si>
  <si>
    <t>рублей</t>
  </si>
  <si>
    <t>№</t>
  </si>
  <si>
    <t>Наименование</t>
  </si>
  <si>
    <t>Исполнение расходов бюджета муниципального образования на реализацию региональных проектов, направленных на достижение результатов национальных (федеральных) проектов в 2020 году</t>
  </si>
  <si>
    <t>Региональный проект "Цифровое государственное управление"</t>
  </si>
  <si>
    <t>Исполнено на 31.12.2020, в том числе:</t>
  </si>
  <si>
    <t>Администрация района</t>
  </si>
  <si>
    <t>Дата выделениия</t>
  </si>
  <si>
    <t>Сумма</t>
  </si>
  <si>
    <t>Источник</t>
  </si>
  <si>
    <t>01.01.2020</t>
  </si>
  <si>
    <t>02.11.2020</t>
  </si>
  <si>
    <t>03.12.2020</t>
  </si>
  <si>
    <t>21.02.2020</t>
  </si>
  <si>
    <t>21.12.2020</t>
  </si>
  <si>
    <t>Бюджет округа</t>
  </si>
  <si>
    <t>Бюджет района</t>
  </si>
  <si>
    <t>08.05.2020</t>
  </si>
  <si>
    <t>пгт.Излучинск</t>
  </si>
  <si>
    <t>пгт.Новоаганск</t>
  </si>
  <si>
    <t>с.п.Ваховск</t>
  </si>
  <si>
    <t>с.п.Ларьяк</t>
  </si>
  <si>
    <t>15.07.2020</t>
  </si>
  <si>
    <t>29.04.2020</t>
  </si>
  <si>
    <t>Федеральный бюджет</t>
  </si>
  <si>
    <t>02.03.2020</t>
  </si>
  <si>
    <t>08.06.2020</t>
  </si>
  <si>
    <t>Бюджет поселения</t>
  </si>
  <si>
    <t>03.08.2020</t>
  </si>
  <si>
    <t>01.09.2020</t>
  </si>
  <si>
    <t>Получатели межбюджетных трансфертов:</t>
  </si>
  <si>
    <t xml:space="preserve">Национальный проект "Демография" </t>
  </si>
  <si>
    <t>Региональный проект " Создание для всех категорий и групп населения условий для занятия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 (Спорт – норма жизни)</t>
  </si>
  <si>
    <t>Получатели субсидии:</t>
  </si>
  <si>
    <t>МАУ "Спортивная школа Нижневартовского района"</t>
  </si>
  <si>
    <t>МАУ "Новоаганская спортивная школа "Олимп"</t>
  </si>
  <si>
    <t>1.1.</t>
  </si>
  <si>
    <t>2.1.</t>
  </si>
  <si>
    <t>2.2.</t>
  </si>
  <si>
    <t>3.1.</t>
  </si>
  <si>
    <t>3.2.</t>
  </si>
  <si>
    <t>4.1.</t>
  </si>
  <si>
    <t>Получатель (учреждение)</t>
  </si>
  <si>
    <t>Национальный проект "Культура"</t>
  </si>
  <si>
    <t>5.1.</t>
  </si>
  <si>
    <t>Региональный проект "Культурная среда"</t>
  </si>
  <si>
    <t>Получатели средств:</t>
  </si>
  <si>
    <t>МАОДО "Ваховская ДШИ"</t>
  </si>
  <si>
    <t>бюджет района</t>
  </si>
  <si>
    <t>МАОДО "Ларьякская ДШИ"</t>
  </si>
  <si>
    <t>МАОДО "Охтеурская ДШИ"</t>
  </si>
  <si>
    <t>МАОДО "ДШИ им. А.В. Ливна"</t>
  </si>
  <si>
    <t>МАОДО "Новоаганская ДШИ"</t>
  </si>
  <si>
    <t>Национальный проект "Образование"</t>
  </si>
  <si>
    <t>6.1.</t>
  </si>
  <si>
    <t>Региональный проект "Успех каждого ребенка"</t>
  </si>
  <si>
    <t>6.2.</t>
  </si>
  <si>
    <t>Региональный проект "Поддержка семей, имеющих детей"</t>
  </si>
  <si>
    <t>6.3.</t>
  </si>
  <si>
    <t>Региональный проект "Цифровая образовательная среда"</t>
  </si>
  <si>
    <t>6.4.</t>
  </si>
  <si>
    <t>Региональный проект "Учитель будущего"</t>
  </si>
  <si>
    <t>Национальный проект ''Цифровая экономика''(D)*</t>
  </si>
  <si>
    <t>Региональный проект "Жилье"**</t>
  </si>
  <si>
    <t>** остаток плановых ассигнований 109 764,94 рублей, показатель проекта достигнут на 100% . Фактические расходы по выкупу жилья составили меньше плановых.</t>
  </si>
  <si>
    <t>в рамках муниципального задания МАУДО "Спектр"</t>
  </si>
  <si>
    <t xml:space="preserve">За счет средств местного бюджета </t>
  </si>
  <si>
    <t>За счет средств  поселений</t>
  </si>
  <si>
    <t>За счет с средств  поселений</t>
  </si>
  <si>
    <t>Получатель средств:</t>
  </si>
  <si>
    <t>ВСЕГО ПО НАЦПРОЕКТАМ</t>
  </si>
  <si>
    <t>6.</t>
  </si>
  <si>
    <t>4.</t>
  </si>
  <si>
    <t>3.</t>
  </si>
  <si>
    <t>5.</t>
  </si>
  <si>
    <t>2.</t>
  </si>
  <si>
    <t>1.</t>
  </si>
  <si>
    <t>Получатель средств: Администрация района</t>
  </si>
  <si>
    <t>Получатель средств: МКУ "УМТО"</t>
  </si>
  <si>
    <t>Примечание:*денежная премия за участие в конкурсе среди муниципальных образований Ханты-Мансийского автономного округа – Югры на звание «Лучший электронный муниципалитет», проведенным Департаментом информационных технологий и цифрового развития Ханты-Мансийского автономного округа –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</si>
</sst>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\.00\.00"/>
  </numFmts>
  <fonts count="11" x14ac:knownFonts="1">
    <font>
      <sz val="10"/>
      <name val="Arial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4" fontId="7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  <protection hidden="1"/>
    </xf>
    <xf numFmtId="165" fontId="5" fillId="0" borderId="1" xfId="1" applyNumberFormat="1" applyFont="1" applyBorder="1" applyAlignment="1" applyProtection="1">
      <alignment horizontal="center" vertical="top" wrapText="1"/>
      <protection hidden="1"/>
    </xf>
    <xf numFmtId="164" fontId="5" fillId="3" borderId="1" xfId="1" applyNumberFormat="1" applyFont="1" applyFill="1" applyBorder="1" applyAlignment="1" applyProtection="1">
      <alignment horizontal="center" vertical="top" wrapText="1"/>
      <protection hidden="1"/>
    </xf>
    <xf numFmtId="165" fontId="6" fillId="0" borderId="1" xfId="1" applyNumberFormat="1" applyFont="1" applyBorder="1" applyAlignment="1" applyProtection="1">
      <alignment horizontal="center" vertical="top" wrapText="1"/>
      <protection hidden="1"/>
    </xf>
    <xf numFmtId="4" fontId="2" fillId="0" borderId="4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3" borderId="4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165" fontId="5" fillId="0" borderId="4" xfId="1" applyNumberFormat="1" applyFont="1" applyBorder="1" applyAlignment="1" applyProtection="1">
      <alignment horizontal="center" vertical="top" wrapText="1"/>
      <protection hidden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 wrapText="1"/>
    </xf>
    <xf numFmtId="0" fontId="5" fillId="0" borderId="4" xfId="1" applyFont="1" applyBorder="1" applyAlignment="1" applyProtection="1">
      <alignment horizontal="center" vertical="top" wrapText="1"/>
      <protection hidden="1"/>
    </xf>
    <xf numFmtId="164" fontId="5" fillId="2" borderId="4" xfId="1" applyNumberFormat="1" applyFont="1" applyFill="1" applyBorder="1" applyAlignment="1" applyProtection="1">
      <alignment horizontal="center" vertical="top" wrapText="1"/>
      <protection hidden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4" fontId="8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14" fontId="5" fillId="0" borderId="4" xfId="1" applyNumberFormat="1" applyFont="1" applyBorder="1" applyAlignment="1" applyProtection="1">
      <alignment horizontal="center" vertical="top" wrapText="1"/>
      <protection hidden="1"/>
    </xf>
    <xf numFmtId="4" fontId="8" fillId="2" borderId="4" xfId="0" applyNumberFormat="1" applyFont="1" applyFill="1" applyBorder="1" applyAlignment="1">
      <alignment horizontal="center" vertical="top" wrapText="1"/>
    </xf>
    <xf numFmtId="4" fontId="7" fillId="3" borderId="4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" fontId="8" fillId="4" borderId="4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44"/>
  <sheetViews>
    <sheetView tabSelected="1" workbookViewId="0">
      <selection activeCell="E12" sqref="E12:E16"/>
    </sheetView>
  </sheetViews>
  <sheetFormatPr defaultColWidth="8.85546875" defaultRowHeight="13.5" x14ac:dyDescent="0.2"/>
  <cols>
    <col min="1" max="1" width="6" style="33" customWidth="1"/>
    <col min="2" max="2" width="42.85546875" style="33" customWidth="1"/>
    <col min="3" max="5" width="22.7109375" style="33" customWidth="1"/>
    <col min="6" max="6" width="23.85546875" style="33" customWidth="1"/>
    <col min="7" max="7" width="17.5703125" style="34" customWidth="1"/>
    <col min="8" max="10" width="22.7109375" style="33" customWidth="1"/>
    <col min="11" max="11" width="23.85546875" style="33" customWidth="1"/>
    <col min="12" max="12" width="17.5703125" style="39" customWidth="1"/>
    <col min="13" max="13" width="20" style="33" customWidth="1"/>
    <col min="14" max="14" width="9.7109375" style="33" customWidth="1"/>
    <col min="15" max="15" width="9.85546875" style="33" customWidth="1"/>
    <col min="16" max="16" width="17" style="33" customWidth="1"/>
    <col min="17" max="17" width="10.140625" style="33" bestFit="1" customWidth="1"/>
    <col min="18" max="18" width="10.42578125" style="33" customWidth="1"/>
    <col min="19" max="19" width="12.140625" style="33" customWidth="1"/>
    <col min="20" max="20" width="10.28515625" style="33" bestFit="1" customWidth="1"/>
    <col min="21" max="21" width="8.85546875" style="33"/>
    <col min="22" max="22" width="12.5703125" style="33" customWidth="1"/>
    <col min="23" max="23" width="10" style="33" bestFit="1" customWidth="1"/>
    <col min="24" max="24" width="8.85546875" style="33"/>
    <col min="25" max="25" width="12.42578125" style="33" customWidth="1"/>
    <col min="26" max="26" width="10.7109375" style="33" customWidth="1"/>
    <col min="27" max="27" width="9.140625" style="33" customWidth="1"/>
    <col min="28" max="28" width="13.5703125" style="33" customWidth="1"/>
    <col min="29" max="29" width="10" style="33" bestFit="1" customWidth="1"/>
    <col min="30" max="30" width="8.85546875" style="33"/>
    <col min="31" max="31" width="12.5703125" style="33" customWidth="1"/>
    <col min="32" max="32" width="9.85546875" style="33" bestFit="1" customWidth="1"/>
    <col min="33" max="33" width="8.85546875" style="33"/>
    <col min="34" max="34" width="14" style="33" customWidth="1"/>
    <col min="35" max="36" width="8.85546875" style="33"/>
    <col min="37" max="37" width="10.28515625" style="33" customWidth="1"/>
    <col min="38" max="39" width="8.85546875" style="33"/>
    <col min="40" max="40" width="12" style="33" customWidth="1"/>
    <col min="41" max="42" width="8.85546875" style="33"/>
    <col min="43" max="43" width="10.5703125" style="33" customWidth="1"/>
    <col min="44" max="16384" width="8.85546875" style="33"/>
  </cols>
  <sheetData>
    <row r="2" spans="1:43" ht="35.25" customHeight="1" x14ac:dyDescent="0.2">
      <c r="A2" s="104" t="s">
        <v>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43" x14ac:dyDescent="0.2">
      <c r="A3" s="35"/>
      <c r="B3" s="35"/>
      <c r="C3" s="35"/>
      <c r="D3" s="35"/>
      <c r="E3" s="35"/>
      <c r="F3" s="35"/>
      <c r="G3" s="19"/>
      <c r="H3" s="35"/>
      <c r="I3" s="35"/>
      <c r="J3" s="35"/>
      <c r="K3" s="35"/>
      <c r="L3" s="52"/>
    </row>
    <row r="4" spans="1:43" x14ac:dyDescent="0.2">
      <c r="A4" s="35"/>
      <c r="B4" s="35"/>
      <c r="C4" s="35"/>
      <c r="D4" s="35"/>
      <c r="E4" s="35"/>
      <c r="F4" s="35"/>
      <c r="G4" s="19"/>
      <c r="H4" s="35"/>
      <c r="I4" s="35"/>
      <c r="J4" s="35"/>
      <c r="K4" s="35"/>
      <c r="L4" s="52" t="s">
        <v>21</v>
      </c>
    </row>
    <row r="5" spans="1:43" ht="13.9" customHeight="1" x14ac:dyDescent="0.2">
      <c r="A5" s="12"/>
      <c r="B5" s="12"/>
      <c r="C5" s="106" t="s">
        <v>19</v>
      </c>
      <c r="D5" s="107"/>
      <c r="E5" s="107"/>
      <c r="F5" s="81"/>
      <c r="G5" s="81"/>
      <c r="H5" s="106" t="s">
        <v>26</v>
      </c>
      <c r="I5" s="106"/>
      <c r="J5" s="106"/>
      <c r="K5" s="108"/>
      <c r="L5" s="108"/>
    </row>
    <row r="6" spans="1:43" ht="102" x14ac:dyDescent="0.2">
      <c r="A6" s="12" t="s">
        <v>22</v>
      </c>
      <c r="B6" s="12" t="s">
        <v>23</v>
      </c>
      <c r="C6" s="12" t="s">
        <v>16</v>
      </c>
      <c r="D6" s="12" t="s">
        <v>17</v>
      </c>
      <c r="E6" s="12" t="s">
        <v>87</v>
      </c>
      <c r="F6" s="12" t="s">
        <v>88</v>
      </c>
      <c r="G6" s="16" t="s">
        <v>18</v>
      </c>
      <c r="H6" s="12" t="s">
        <v>16</v>
      </c>
      <c r="I6" s="12" t="s">
        <v>17</v>
      </c>
      <c r="J6" s="12" t="s">
        <v>87</v>
      </c>
      <c r="K6" s="12" t="s">
        <v>89</v>
      </c>
      <c r="L6" s="44" t="s">
        <v>20</v>
      </c>
      <c r="M6" s="13" t="s">
        <v>63</v>
      </c>
      <c r="N6" s="14" t="s">
        <v>28</v>
      </c>
      <c r="O6" s="14" t="s">
        <v>30</v>
      </c>
      <c r="P6" s="13" t="s">
        <v>29</v>
      </c>
      <c r="Q6" s="14" t="s">
        <v>28</v>
      </c>
      <c r="R6" s="14" t="s">
        <v>30</v>
      </c>
      <c r="S6" s="13" t="s">
        <v>29</v>
      </c>
      <c r="T6" s="14" t="s">
        <v>28</v>
      </c>
      <c r="U6" s="14" t="s">
        <v>30</v>
      </c>
      <c r="V6" s="15" t="s">
        <v>29</v>
      </c>
      <c r="W6" s="14" t="s">
        <v>28</v>
      </c>
      <c r="X6" s="14" t="s">
        <v>30</v>
      </c>
      <c r="Y6" s="15" t="s">
        <v>29</v>
      </c>
      <c r="Z6" s="14" t="s">
        <v>28</v>
      </c>
      <c r="AA6" s="14" t="s">
        <v>30</v>
      </c>
      <c r="AB6" s="15" t="s">
        <v>29</v>
      </c>
      <c r="AC6" s="14" t="s">
        <v>28</v>
      </c>
      <c r="AD6" s="14" t="s">
        <v>30</v>
      </c>
      <c r="AE6" s="15" t="s">
        <v>29</v>
      </c>
      <c r="AF6" s="14" t="s">
        <v>28</v>
      </c>
      <c r="AG6" s="14" t="s">
        <v>30</v>
      </c>
      <c r="AH6" s="13" t="s">
        <v>29</v>
      </c>
      <c r="AI6" s="14" t="s">
        <v>28</v>
      </c>
      <c r="AJ6" s="14" t="s">
        <v>30</v>
      </c>
      <c r="AK6" s="13" t="s">
        <v>29</v>
      </c>
      <c r="AL6" s="14" t="s">
        <v>28</v>
      </c>
      <c r="AM6" s="14" t="s">
        <v>30</v>
      </c>
      <c r="AN6" s="13" t="s">
        <v>29</v>
      </c>
      <c r="AO6" s="14" t="s">
        <v>28</v>
      </c>
      <c r="AP6" s="14" t="s">
        <v>30</v>
      </c>
      <c r="AQ6" s="13" t="s">
        <v>29</v>
      </c>
    </row>
    <row r="7" spans="1:43" ht="13.15" customHeight="1" x14ac:dyDescent="0.2">
      <c r="A7" s="12" t="s">
        <v>0</v>
      </c>
      <c r="B7" s="12" t="s">
        <v>1</v>
      </c>
      <c r="C7" s="12" t="s">
        <v>2</v>
      </c>
      <c r="D7" s="12" t="s">
        <v>3</v>
      </c>
      <c r="E7" s="12"/>
      <c r="F7" s="12" t="s">
        <v>4</v>
      </c>
      <c r="G7" s="16" t="s">
        <v>5</v>
      </c>
      <c r="H7" s="12" t="s">
        <v>6</v>
      </c>
      <c r="I7" s="12" t="s">
        <v>7</v>
      </c>
      <c r="J7" s="12"/>
      <c r="K7" s="12" t="s">
        <v>8</v>
      </c>
      <c r="L7" s="44" t="s">
        <v>9</v>
      </c>
      <c r="M7" s="36"/>
      <c r="N7" s="12"/>
      <c r="O7" s="12"/>
      <c r="P7" s="36"/>
      <c r="Q7" s="12"/>
      <c r="R7" s="12"/>
      <c r="S7" s="36"/>
      <c r="T7" s="12"/>
      <c r="U7" s="12"/>
      <c r="V7" s="37"/>
      <c r="W7" s="12"/>
      <c r="X7" s="12"/>
      <c r="Y7" s="37"/>
      <c r="Z7" s="12"/>
      <c r="AA7" s="12"/>
      <c r="AB7" s="37"/>
      <c r="AC7" s="12"/>
      <c r="AD7" s="12"/>
      <c r="AE7" s="37"/>
      <c r="AF7" s="12"/>
      <c r="AG7" s="12"/>
      <c r="AH7" s="36"/>
      <c r="AI7" s="12"/>
      <c r="AJ7" s="12"/>
      <c r="AK7" s="36"/>
      <c r="AL7" s="12"/>
      <c r="AM7" s="12"/>
      <c r="AN7" s="36"/>
      <c r="AO7" s="12"/>
      <c r="AP7" s="12"/>
      <c r="AQ7" s="36"/>
    </row>
    <row r="8" spans="1:43" s="34" customFormat="1" ht="27" x14ac:dyDescent="0.2">
      <c r="A8" s="16" t="s">
        <v>97</v>
      </c>
      <c r="B8" s="16" t="s">
        <v>83</v>
      </c>
      <c r="C8" s="20">
        <f>SUM(C9:C10)</f>
        <v>0</v>
      </c>
      <c r="D8" s="20">
        <f t="shared" ref="D8:F8" si="0">SUM(D9:D10)</f>
        <v>200000</v>
      </c>
      <c r="E8" s="20">
        <v>0</v>
      </c>
      <c r="F8" s="20">
        <f t="shared" si="0"/>
        <v>0</v>
      </c>
      <c r="G8" s="20">
        <f t="shared" ref="G8:G41" si="1">SUM(C8:F8)</f>
        <v>200000</v>
      </c>
      <c r="H8" s="20">
        <f>SUM(H9:H10)</f>
        <v>0</v>
      </c>
      <c r="I8" s="20">
        <f t="shared" ref="I8:K8" si="2">SUM(I9:I10)</f>
        <v>200000</v>
      </c>
      <c r="J8" s="20">
        <f t="shared" si="2"/>
        <v>0</v>
      </c>
      <c r="K8" s="20">
        <f t="shared" si="2"/>
        <v>0</v>
      </c>
      <c r="L8" s="27">
        <f>SUM(H8:K8)</f>
        <v>200000</v>
      </c>
      <c r="M8" s="82" t="s">
        <v>99</v>
      </c>
      <c r="N8" s="83" t="s">
        <v>38</v>
      </c>
      <c r="O8" s="74" t="s">
        <v>36</v>
      </c>
      <c r="P8" s="84">
        <v>200000</v>
      </c>
      <c r="Q8" s="57"/>
      <c r="R8" s="57"/>
      <c r="S8" s="62"/>
      <c r="T8" s="57"/>
      <c r="U8" s="57"/>
      <c r="V8" s="62"/>
      <c r="W8" s="57"/>
      <c r="X8" s="57"/>
      <c r="Y8" s="62"/>
      <c r="Z8" s="57"/>
      <c r="AA8" s="57"/>
      <c r="AB8" s="62"/>
      <c r="AC8" s="57"/>
      <c r="AD8" s="57"/>
      <c r="AE8" s="62"/>
      <c r="AF8" s="57"/>
      <c r="AG8" s="57"/>
      <c r="AH8" s="62"/>
      <c r="AI8" s="57"/>
      <c r="AJ8" s="57"/>
      <c r="AK8" s="62"/>
      <c r="AL8" s="57"/>
      <c r="AM8" s="57"/>
      <c r="AN8" s="62"/>
      <c r="AO8" s="57"/>
      <c r="AP8" s="57"/>
      <c r="AQ8" s="62"/>
    </row>
    <row r="9" spans="1:43" ht="25.5" x14ac:dyDescent="0.2">
      <c r="A9" s="12" t="s">
        <v>57</v>
      </c>
      <c r="B9" s="12" t="s">
        <v>25</v>
      </c>
      <c r="C9" s="31">
        <v>0</v>
      </c>
      <c r="D9" s="23">
        <v>200000</v>
      </c>
      <c r="E9" s="23">
        <v>0</v>
      </c>
      <c r="F9" s="23" t="s">
        <v>10</v>
      </c>
      <c r="G9" s="20">
        <f t="shared" si="1"/>
        <v>200000</v>
      </c>
      <c r="H9" s="31">
        <v>0</v>
      </c>
      <c r="I9" s="23">
        <v>200000</v>
      </c>
      <c r="J9" s="23">
        <v>0</v>
      </c>
      <c r="K9" s="23" t="s">
        <v>10</v>
      </c>
      <c r="L9" s="27">
        <f>SUM(H9:K9)</f>
        <v>200000</v>
      </c>
      <c r="M9" s="61"/>
      <c r="N9" s="61"/>
      <c r="O9" s="61"/>
      <c r="P9" s="61"/>
      <c r="Q9" s="61"/>
      <c r="R9" s="61"/>
      <c r="S9" s="63"/>
      <c r="T9" s="61"/>
      <c r="U9" s="61"/>
      <c r="V9" s="63"/>
      <c r="W9" s="61"/>
      <c r="X9" s="61"/>
      <c r="Y9" s="63"/>
      <c r="Z9" s="61"/>
      <c r="AA9" s="61"/>
      <c r="AB9" s="63"/>
      <c r="AC9" s="61"/>
      <c r="AD9" s="61"/>
      <c r="AE9" s="63"/>
      <c r="AF9" s="61"/>
      <c r="AG9" s="61"/>
      <c r="AH9" s="63"/>
      <c r="AI9" s="61"/>
      <c r="AJ9" s="61"/>
      <c r="AK9" s="63"/>
      <c r="AL9" s="61"/>
      <c r="AM9" s="61"/>
      <c r="AN9" s="63"/>
      <c r="AO9" s="61"/>
      <c r="AP9" s="61"/>
      <c r="AQ9" s="63"/>
    </row>
    <row r="10" spans="1:43" ht="13.9" hidden="1" customHeight="1" x14ac:dyDescent="0.2">
      <c r="A10" s="12"/>
      <c r="B10" s="12"/>
      <c r="C10" s="23">
        <v>0</v>
      </c>
      <c r="D10" s="23">
        <v>0</v>
      </c>
      <c r="E10" s="23"/>
      <c r="F10" s="23" t="s">
        <v>10</v>
      </c>
      <c r="G10" s="20">
        <f t="shared" si="1"/>
        <v>0</v>
      </c>
      <c r="H10" s="23">
        <v>0</v>
      </c>
      <c r="I10" s="23">
        <v>0</v>
      </c>
      <c r="J10" s="23"/>
      <c r="K10" s="23" t="s">
        <v>10</v>
      </c>
      <c r="L10" s="27">
        <v>242200</v>
      </c>
      <c r="M10" s="26"/>
      <c r="N10" s="27"/>
      <c r="O10" s="27"/>
      <c r="P10" s="26"/>
      <c r="Q10" s="57"/>
      <c r="R10" s="57"/>
      <c r="S10" s="26"/>
      <c r="T10" s="27"/>
      <c r="U10" s="27"/>
      <c r="V10" s="28"/>
      <c r="W10" s="27"/>
      <c r="X10" s="27"/>
      <c r="Y10" s="28"/>
      <c r="Z10" s="27"/>
      <c r="AA10" s="27"/>
      <c r="AB10" s="28"/>
      <c r="AC10" s="27"/>
      <c r="AD10" s="27"/>
      <c r="AE10" s="28"/>
      <c r="AF10" s="27"/>
      <c r="AG10" s="27"/>
      <c r="AH10" s="26"/>
      <c r="AI10" s="27"/>
      <c r="AJ10" s="27"/>
      <c r="AK10" s="26"/>
      <c r="AL10" s="27"/>
      <c r="AM10" s="27"/>
      <c r="AN10" s="26"/>
      <c r="AO10" s="27"/>
      <c r="AP10" s="27"/>
      <c r="AQ10" s="26"/>
    </row>
    <row r="11" spans="1:43" s="34" customFormat="1" ht="27" x14ac:dyDescent="0.2">
      <c r="A11" s="16" t="s">
        <v>96</v>
      </c>
      <c r="B11" s="16" t="s">
        <v>11</v>
      </c>
      <c r="C11" s="20">
        <f t="shared" ref="C11:K11" si="3">SUM(C12:C17)</f>
        <v>1785600</v>
      </c>
      <c r="D11" s="20">
        <f t="shared" si="3"/>
        <v>220381061.53999999</v>
      </c>
      <c r="E11" s="20">
        <f t="shared" si="3"/>
        <v>44037539</v>
      </c>
      <c r="F11" s="20">
        <f t="shared" si="3"/>
        <v>6097229.46</v>
      </c>
      <c r="G11" s="20">
        <f t="shared" si="1"/>
        <v>272301430</v>
      </c>
      <c r="H11" s="20">
        <f t="shared" si="3"/>
        <v>1785600</v>
      </c>
      <c r="I11" s="20">
        <f t="shared" si="3"/>
        <v>220283370.75999999</v>
      </c>
      <c r="J11" s="20">
        <f t="shared" si="3"/>
        <v>44025464.840000004</v>
      </c>
      <c r="K11" s="20">
        <f t="shared" si="3"/>
        <v>6097229.46</v>
      </c>
      <c r="L11" s="27">
        <f>SUM(H11:K11)</f>
        <v>272191665.06</v>
      </c>
      <c r="M11" s="59" t="s">
        <v>51</v>
      </c>
      <c r="N11" s="57"/>
      <c r="O11" s="57"/>
      <c r="P11" s="59">
        <f>SUM(P13:P16)</f>
        <v>9359500</v>
      </c>
      <c r="Q11" s="64"/>
      <c r="R11" s="64"/>
      <c r="S11" s="59">
        <f>SUM(S13:S16)</f>
        <v>4474345.24</v>
      </c>
      <c r="T11" s="57"/>
      <c r="U11" s="57"/>
      <c r="V11" s="60">
        <f>SUM(V13:V16)</f>
        <v>2546673.23</v>
      </c>
      <c r="W11" s="57"/>
      <c r="X11" s="57"/>
      <c r="Y11" s="60">
        <f>SUM(Y13:Y16)</f>
        <v>7533300</v>
      </c>
      <c r="Z11" s="57"/>
      <c r="AA11" s="57"/>
      <c r="AB11" s="60">
        <f>SUM(AB13:AB16)</f>
        <v>-2861538.47</v>
      </c>
      <c r="AC11" s="57"/>
      <c r="AD11" s="57"/>
      <c r="AE11" s="60">
        <f>SUM(AE13:AE16)</f>
        <v>892800</v>
      </c>
      <c r="AF11" s="57"/>
      <c r="AG11" s="57"/>
      <c r="AH11" s="59">
        <f>SUM(AH13:AH16)</f>
        <v>1396430.77</v>
      </c>
      <c r="AI11" s="57"/>
      <c r="AJ11" s="57"/>
      <c r="AK11" s="59">
        <f>SUM(AK13:AK16)</f>
        <v>572307.69999999995</v>
      </c>
      <c r="AL11" s="57"/>
      <c r="AM11" s="57"/>
      <c r="AN11" s="59">
        <f>SUM(AN13:AN16)</f>
        <v>3906488</v>
      </c>
      <c r="AO11" s="57"/>
      <c r="AP11" s="57"/>
      <c r="AQ11" s="59">
        <f>SUM(AQ13:AQ16)</f>
        <v>-7.0000000000000007E-2</v>
      </c>
    </row>
    <row r="12" spans="1:43" ht="12.75" x14ac:dyDescent="0.2">
      <c r="A12" s="103" t="s">
        <v>58</v>
      </c>
      <c r="B12" s="103" t="s">
        <v>12</v>
      </c>
      <c r="C12" s="69">
        <v>1785600</v>
      </c>
      <c r="D12" s="69">
        <v>2792861.54</v>
      </c>
      <c r="E12" s="69">
        <v>17144615.399999999</v>
      </c>
      <c r="F12" s="57">
        <v>6097229.46</v>
      </c>
      <c r="G12" s="57">
        <f t="shared" si="1"/>
        <v>27820306.399999999</v>
      </c>
      <c r="H12" s="69">
        <v>1785600</v>
      </c>
      <c r="I12" s="69">
        <v>2792861.54</v>
      </c>
      <c r="J12" s="69">
        <v>17144615.399999999</v>
      </c>
      <c r="K12" s="69">
        <v>6097229.46</v>
      </c>
      <c r="L12" s="112">
        <f>SUM(H12:K16)</f>
        <v>27820306.399999999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</row>
    <row r="13" spans="1:43" ht="38.25" x14ac:dyDescent="0.2">
      <c r="A13" s="64"/>
      <c r="B13" s="64"/>
      <c r="C13" s="64"/>
      <c r="D13" s="64"/>
      <c r="E13" s="64"/>
      <c r="F13" s="64"/>
      <c r="G13" s="120"/>
      <c r="H13" s="64"/>
      <c r="I13" s="64"/>
      <c r="J13" s="64"/>
      <c r="K13" s="64"/>
      <c r="L13" s="113"/>
      <c r="M13" s="26" t="s">
        <v>39</v>
      </c>
      <c r="N13" s="53" t="s">
        <v>44</v>
      </c>
      <c r="O13" s="54" t="s">
        <v>37</v>
      </c>
      <c r="P13" s="51">
        <v>6520200</v>
      </c>
      <c r="Q13" s="53" t="s">
        <v>43</v>
      </c>
      <c r="R13" s="54" t="s">
        <v>37</v>
      </c>
      <c r="S13" s="51">
        <v>2861538.47</v>
      </c>
      <c r="T13" s="29">
        <v>44033</v>
      </c>
      <c r="U13" s="23" t="s">
        <v>48</v>
      </c>
      <c r="V13" s="25">
        <v>1974365.53</v>
      </c>
      <c r="W13" s="27"/>
      <c r="X13" s="27"/>
      <c r="Y13" s="28"/>
      <c r="Z13" s="27"/>
      <c r="AA13" s="27"/>
      <c r="AB13" s="28"/>
      <c r="AC13" s="27"/>
      <c r="AD13" s="27"/>
      <c r="AE13" s="28"/>
      <c r="AF13" s="27"/>
      <c r="AG13" s="27"/>
      <c r="AH13" s="26"/>
      <c r="AI13" s="27"/>
      <c r="AJ13" s="27"/>
      <c r="AK13" s="26"/>
      <c r="AL13" s="27"/>
      <c r="AM13" s="27"/>
      <c r="AN13" s="26"/>
      <c r="AO13" s="27"/>
      <c r="AP13" s="27"/>
      <c r="AQ13" s="26"/>
    </row>
    <row r="14" spans="1:43" ht="38.25" x14ac:dyDescent="0.2">
      <c r="A14" s="64"/>
      <c r="B14" s="64"/>
      <c r="C14" s="64"/>
      <c r="D14" s="64"/>
      <c r="E14" s="64"/>
      <c r="F14" s="64"/>
      <c r="G14" s="120"/>
      <c r="H14" s="64"/>
      <c r="I14" s="64"/>
      <c r="J14" s="64"/>
      <c r="K14" s="64"/>
      <c r="L14" s="113"/>
      <c r="M14" s="26" t="s">
        <v>40</v>
      </c>
      <c r="N14" s="53" t="s">
        <v>46</v>
      </c>
      <c r="O14" s="54" t="s">
        <v>45</v>
      </c>
      <c r="P14" s="51">
        <v>892800</v>
      </c>
      <c r="Q14" s="53" t="s">
        <v>46</v>
      </c>
      <c r="R14" s="54" t="s">
        <v>36</v>
      </c>
      <c r="S14" s="51">
        <v>1396430.77</v>
      </c>
      <c r="T14" s="53" t="s">
        <v>46</v>
      </c>
      <c r="U14" s="54" t="s">
        <v>37</v>
      </c>
      <c r="V14" s="55">
        <v>572307.69999999995</v>
      </c>
      <c r="W14" s="53" t="s">
        <v>44</v>
      </c>
      <c r="X14" s="54" t="s">
        <v>37</v>
      </c>
      <c r="Y14" s="55">
        <v>7533300</v>
      </c>
      <c r="Z14" s="53" t="s">
        <v>43</v>
      </c>
      <c r="AA14" s="54" t="s">
        <v>37</v>
      </c>
      <c r="AB14" s="55">
        <v>-2861538.47</v>
      </c>
      <c r="AC14" s="53" t="s">
        <v>43</v>
      </c>
      <c r="AD14" s="54" t="s">
        <v>45</v>
      </c>
      <c r="AE14" s="55">
        <v>892800</v>
      </c>
      <c r="AF14" s="53" t="s">
        <v>43</v>
      </c>
      <c r="AG14" s="54" t="s">
        <v>36</v>
      </c>
      <c r="AH14" s="51">
        <v>1396430.77</v>
      </c>
      <c r="AI14" s="53" t="s">
        <v>43</v>
      </c>
      <c r="AJ14" s="54" t="s">
        <v>37</v>
      </c>
      <c r="AK14" s="51">
        <v>572307.69999999995</v>
      </c>
      <c r="AL14" s="53" t="s">
        <v>47</v>
      </c>
      <c r="AM14" s="54" t="s">
        <v>48</v>
      </c>
      <c r="AN14" s="51">
        <v>3906488</v>
      </c>
      <c r="AO14" s="53" t="s">
        <v>49</v>
      </c>
      <c r="AP14" s="54" t="s">
        <v>48</v>
      </c>
      <c r="AQ14" s="51">
        <v>-7.0000000000000007E-2</v>
      </c>
    </row>
    <row r="15" spans="1:43" ht="25.5" x14ac:dyDescent="0.2">
      <c r="A15" s="64"/>
      <c r="B15" s="64"/>
      <c r="C15" s="64"/>
      <c r="D15" s="64"/>
      <c r="E15" s="64"/>
      <c r="F15" s="64"/>
      <c r="G15" s="120"/>
      <c r="H15" s="64"/>
      <c r="I15" s="64"/>
      <c r="J15" s="64"/>
      <c r="K15" s="64"/>
      <c r="L15" s="113"/>
      <c r="M15" s="26" t="s">
        <v>41</v>
      </c>
      <c r="N15" s="53" t="s">
        <v>50</v>
      </c>
      <c r="O15" s="54" t="s">
        <v>37</v>
      </c>
      <c r="P15" s="51">
        <v>1520300</v>
      </c>
      <c r="Q15" s="29">
        <v>43831</v>
      </c>
      <c r="R15" s="23" t="s">
        <v>48</v>
      </c>
      <c r="S15" s="24">
        <v>168975</v>
      </c>
      <c r="T15" s="23"/>
      <c r="U15" s="23"/>
      <c r="V15" s="25"/>
      <c r="W15" s="23"/>
      <c r="X15" s="23"/>
      <c r="Y15" s="25"/>
      <c r="Z15" s="27"/>
      <c r="AA15" s="27"/>
      <c r="AB15" s="28"/>
      <c r="AC15" s="27"/>
      <c r="AD15" s="27"/>
      <c r="AE15" s="28"/>
      <c r="AF15" s="27"/>
      <c r="AG15" s="27"/>
      <c r="AH15" s="26"/>
      <c r="AI15" s="27"/>
      <c r="AJ15" s="27"/>
      <c r="AK15" s="26"/>
      <c r="AL15" s="27"/>
      <c r="AM15" s="27"/>
      <c r="AN15" s="26"/>
      <c r="AO15" s="27"/>
      <c r="AP15" s="27"/>
      <c r="AQ15" s="26"/>
    </row>
    <row r="16" spans="1:43" ht="25.5" x14ac:dyDescent="0.2">
      <c r="A16" s="61"/>
      <c r="B16" s="61"/>
      <c r="C16" s="61"/>
      <c r="D16" s="61"/>
      <c r="E16" s="61"/>
      <c r="F16" s="61"/>
      <c r="G16" s="121"/>
      <c r="H16" s="61"/>
      <c r="I16" s="61"/>
      <c r="J16" s="61"/>
      <c r="K16" s="61"/>
      <c r="L16" s="111"/>
      <c r="M16" s="24" t="s">
        <v>42</v>
      </c>
      <c r="N16" s="53" t="s">
        <v>44</v>
      </c>
      <c r="O16" s="54" t="s">
        <v>37</v>
      </c>
      <c r="P16" s="51">
        <v>426200</v>
      </c>
      <c r="Q16" s="29">
        <v>44056</v>
      </c>
      <c r="R16" s="23" t="s">
        <v>48</v>
      </c>
      <c r="S16" s="24">
        <v>47401</v>
      </c>
      <c r="T16" s="23"/>
      <c r="U16" s="23"/>
      <c r="V16" s="25"/>
      <c r="W16" s="23"/>
      <c r="X16" s="23"/>
      <c r="Y16" s="25"/>
      <c r="Z16" s="23"/>
      <c r="AA16" s="23"/>
      <c r="AB16" s="25"/>
      <c r="AC16" s="23"/>
      <c r="AD16" s="23"/>
      <c r="AE16" s="25"/>
      <c r="AF16" s="23"/>
      <c r="AG16" s="23"/>
      <c r="AH16" s="24"/>
      <c r="AI16" s="23"/>
      <c r="AJ16" s="23"/>
      <c r="AK16" s="24"/>
      <c r="AL16" s="23"/>
      <c r="AM16" s="23"/>
      <c r="AN16" s="46"/>
      <c r="AO16" s="23"/>
      <c r="AP16" s="23"/>
      <c r="AQ16" s="24"/>
    </row>
    <row r="17" spans="1:43" ht="12.75" x14ac:dyDescent="0.2">
      <c r="A17" s="103" t="s">
        <v>59</v>
      </c>
      <c r="B17" s="103" t="s">
        <v>84</v>
      </c>
      <c r="C17" s="95">
        <v>0</v>
      </c>
      <c r="D17" s="69">
        <f>104166200+113422000</f>
        <v>217588200</v>
      </c>
      <c r="E17" s="69">
        <v>26892923.600000001</v>
      </c>
      <c r="F17" s="69">
        <v>0</v>
      </c>
      <c r="G17" s="57">
        <f t="shared" si="1"/>
        <v>244481123.59999999</v>
      </c>
      <c r="H17" s="95">
        <v>0</v>
      </c>
      <c r="I17" s="69">
        <v>217490509.22</v>
      </c>
      <c r="J17" s="69">
        <v>26880849.440000001</v>
      </c>
      <c r="K17" s="69">
        <v>0</v>
      </c>
      <c r="L17" s="112">
        <f>SUM(H17:K18)</f>
        <v>244371358.66</v>
      </c>
      <c r="M17" s="59" t="s">
        <v>98</v>
      </c>
      <c r="N17" s="99">
        <v>43831</v>
      </c>
      <c r="O17" s="69" t="s">
        <v>36</v>
      </c>
      <c r="P17" s="102">
        <v>104166200</v>
      </c>
      <c r="Q17" s="99">
        <v>43831</v>
      </c>
      <c r="R17" s="74" t="s">
        <v>37</v>
      </c>
      <c r="S17" s="102">
        <v>12874502</v>
      </c>
      <c r="T17" s="99">
        <v>43846</v>
      </c>
      <c r="U17" s="69" t="s">
        <v>37</v>
      </c>
      <c r="V17" s="101">
        <v>20000000</v>
      </c>
      <c r="W17" s="99">
        <v>43993</v>
      </c>
      <c r="X17" s="69" t="s">
        <v>37</v>
      </c>
      <c r="Y17" s="101">
        <v>23128500</v>
      </c>
      <c r="Z17" s="99">
        <v>44137</v>
      </c>
      <c r="AA17" s="69" t="s">
        <v>36</v>
      </c>
      <c r="AB17" s="101">
        <v>113422000</v>
      </c>
      <c r="AC17" s="99">
        <v>44169</v>
      </c>
      <c r="AD17" s="69" t="s">
        <v>37</v>
      </c>
      <c r="AE17" s="94">
        <v>-576839.49</v>
      </c>
      <c r="AF17" s="99">
        <v>44169</v>
      </c>
      <c r="AG17" s="69" t="s">
        <v>37</v>
      </c>
      <c r="AH17" s="100">
        <v>-28533238.91</v>
      </c>
      <c r="AI17" s="69"/>
      <c r="AJ17" s="69"/>
      <c r="AK17" s="70"/>
      <c r="AL17" s="69"/>
      <c r="AM17" s="69"/>
      <c r="AN17" s="70"/>
      <c r="AO17" s="69"/>
      <c r="AP17" s="69"/>
      <c r="AQ17" s="70"/>
    </row>
    <row r="18" spans="1:43" ht="37.5" customHeight="1" x14ac:dyDescent="0.2">
      <c r="A18" s="61"/>
      <c r="B18" s="61"/>
      <c r="C18" s="78"/>
      <c r="D18" s="61"/>
      <c r="E18" s="61"/>
      <c r="F18" s="61"/>
      <c r="G18" s="121"/>
      <c r="H18" s="78"/>
      <c r="I18" s="61"/>
      <c r="J18" s="61"/>
      <c r="K18" s="61"/>
      <c r="L18" s="111"/>
      <c r="M18" s="11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3"/>
      <c r="AL18" s="61"/>
      <c r="AM18" s="61"/>
      <c r="AN18" s="63"/>
      <c r="AO18" s="61"/>
      <c r="AP18" s="61"/>
      <c r="AQ18" s="63"/>
    </row>
    <row r="19" spans="1:43" s="34" customFormat="1" ht="54" x14ac:dyDescent="0.2">
      <c r="A19" s="16" t="s">
        <v>94</v>
      </c>
      <c r="B19" s="16" t="s">
        <v>13</v>
      </c>
      <c r="C19" s="20">
        <f>SUM(C20:C21)</f>
        <v>0</v>
      </c>
      <c r="D19" s="20">
        <f t="shared" ref="D19" si="4">SUM(D20:D21)</f>
        <v>2952200</v>
      </c>
      <c r="E19" s="20">
        <v>2981015.65</v>
      </c>
      <c r="F19" s="20">
        <v>0</v>
      </c>
      <c r="G19" s="20">
        <f t="shared" si="1"/>
        <v>5933215.6500000004</v>
      </c>
      <c r="H19" s="20">
        <f>SUM(H20:H21)</f>
        <v>0</v>
      </c>
      <c r="I19" s="20">
        <f t="shared" ref="I19:K19" si="5">SUM(I20:I21)</f>
        <v>2952200</v>
      </c>
      <c r="J19" s="20">
        <f t="shared" si="5"/>
        <v>2981015.65</v>
      </c>
      <c r="K19" s="20">
        <f t="shared" si="5"/>
        <v>0</v>
      </c>
      <c r="L19" s="27">
        <f>SUM(H19:K19)</f>
        <v>5933215.6500000004</v>
      </c>
      <c r="M19" s="26" t="s">
        <v>90</v>
      </c>
      <c r="N19" s="20"/>
      <c r="O19" s="20"/>
      <c r="P19" s="21"/>
      <c r="Q19" s="20"/>
      <c r="R19" s="20"/>
      <c r="S19" s="21"/>
      <c r="T19" s="20"/>
      <c r="U19" s="20"/>
      <c r="V19" s="22"/>
      <c r="W19" s="20"/>
      <c r="X19" s="20"/>
      <c r="Y19" s="22"/>
      <c r="Z19" s="20"/>
      <c r="AA19" s="20"/>
      <c r="AB19" s="22"/>
      <c r="AC19" s="20"/>
      <c r="AD19" s="20"/>
      <c r="AE19" s="22"/>
      <c r="AF19" s="20"/>
      <c r="AG19" s="20"/>
      <c r="AH19" s="21"/>
      <c r="AI19" s="20"/>
      <c r="AJ19" s="20"/>
      <c r="AK19" s="21"/>
      <c r="AL19" s="20"/>
      <c r="AM19" s="20"/>
      <c r="AN19" s="21"/>
      <c r="AO19" s="20"/>
      <c r="AP19" s="20"/>
      <c r="AQ19" s="21"/>
    </row>
    <row r="20" spans="1:43" s="38" customFormat="1" ht="51" x14ac:dyDescent="0.2">
      <c r="A20" s="17" t="s">
        <v>60</v>
      </c>
      <c r="B20" s="12" t="s">
        <v>14</v>
      </c>
      <c r="C20" s="4">
        <v>0</v>
      </c>
      <c r="D20" s="23">
        <v>2562900</v>
      </c>
      <c r="E20" s="23">
        <v>2844234.57</v>
      </c>
      <c r="F20" s="23">
        <v>0</v>
      </c>
      <c r="G20" s="20">
        <f t="shared" si="1"/>
        <v>5407134.5700000003</v>
      </c>
      <c r="H20" s="4">
        <v>0</v>
      </c>
      <c r="I20" s="23">
        <v>2562900</v>
      </c>
      <c r="J20" s="23">
        <v>2844234.57</v>
      </c>
      <c r="K20" s="23">
        <v>0</v>
      </c>
      <c r="L20" s="27">
        <f t="shared" ref="L20:L21" si="6">SUM(H20:K20)</f>
        <v>5407134.5700000003</v>
      </c>
      <c r="M20" s="26" t="s">
        <v>27</v>
      </c>
      <c r="N20" s="53" t="s">
        <v>31</v>
      </c>
      <c r="O20" s="54" t="s">
        <v>36</v>
      </c>
      <c r="P20" s="51">
        <v>2562900</v>
      </c>
      <c r="Q20" s="53" t="s">
        <v>31</v>
      </c>
      <c r="R20" s="54" t="s">
        <v>37</v>
      </c>
      <c r="S20" s="55">
        <v>900480</v>
      </c>
      <c r="T20" s="53" t="s">
        <v>34</v>
      </c>
      <c r="U20" s="54" t="s">
        <v>37</v>
      </c>
      <c r="V20" s="55">
        <v>-1.62</v>
      </c>
      <c r="W20" s="53" t="s">
        <v>34</v>
      </c>
      <c r="X20" s="54" t="s">
        <v>37</v>
      </c>
      <c r="Y20" s="55">
        <v>1590040.54</v>
      </c>
      <c r="Z20" s="53" t="s">
        <v>32</v>
      </c>
      <c r="AA20" s="54" t="s">
        <v>37</v>
      </c>
      <c r="AB20" s="55">
        <v>-82900</v>
      </c>
      <c r="AC20" s="53" t="s">
        <v>33</v>
      </c>
      <c r="AD20" s="54" t="s">
        <v>37</v>
      </c>
      <c r="AE20" s="55">
        <v>381204.47999999998</v>
      </c>
      <c r="AF20" s="53" t="s">
        <v>35</v>
      </c>
      <c r="AG20" s="54" t="s">
        <v>37</v>
      </c>
      <c r="AH20" s="51">
        <v>55411.17</v>
      </c>
      <c r="AI20" s="53"/>
      <c r="AJ20" s="54"/>
      <c r="AK20" s="51"/>
      <c r="AL20" s="53"/>
      <c r="AM20" s="54"/>
      <c r="AN20" s="51"/>
      <c r="AO20" s="53"/>
      <c r="AP20" s="54"/>
      <c r="AQ20" s="51"/>
    </row>
    <row r="21" spans="1:43" ht="25.5" x14ac:dyDescent="0.2">
      <c r="A21" s="17" t="s">
        <v>61</v>
      </c>
      <c r="B21" s="12" t="s">
        <v>15</v>
      </c>
      <c r="C21" s="31">
        <v>0</v>
      </c>
      <c r="D21" s="23">
        <v>389300</v>
      </c>
      <c r="E21" s="23">
        <v>136781.07999999999</v>
      </c>
      <c r="F21" s="23">
        <v>0</v>
      </c>
      <c r="G21" s="20">
        <f t="shared" si="1"/>
        <v>526081.07999999996</v>
      </c>
      <c r="H21" s="31">
        <v>0</v>
      </c>
      <c r="I21" s="23">
        <v>389300</v>
      </c>
      <c r="J21" s="23">
        <v>136781.07999999999</v>
      </c>
      <c r="K21" s="23">
        <v>0</v>
      </c>
      <c r="L21" s="27">
        <f t="shared" si="6"/>
        <v>526081.07999999996</v>
      </c>
      <c r="M21" s="26" t="s">
        <v>27</v>
      </c>
      <c r="N21" s="53" t="s">
        <v>31</v>
      </c>
      <c r="O21" s="54" t="s">
        <v>36</v>
      </c>
      <c r="P21" s="51">
        <v>389300</v>
      </c>
      <c r="Q21" s="53" t="s">
        <v>31</v>
      </c>
      <c r="R21" s="54" t="s">
        <v>37</v>
      </c>
      <c r="S21" s="55">
        <v>136780</v>
      </c>
      <c r="T21" s="53" t="s">
        <v>34</v>
      </c>
      <c r="U21" s="54" t="s">
        <v>37</v>
      </c>
      <c r="V21" s="55">
        <v>1.08</v>
      </c>
      <c r="W21" s="27"/>
      <c r="X21" s="27"/>
      <c r="Y21" s="28"/>
      <c r="Z21" s="27"/>
      <c r="AA21" s="27"/>
      <c r="AB21" s="28"/>
      <c r="AC21" s="27"/>
      <c r="AD21" s="27"/>
      <c r="AE21" s="28"/>
      <c r="AF21" s="27"/>
      <c r="AG21" s="27"/>
      <c r="AH21" s="26"/>
      <c r="AI21" s="27"/>
      <c r="AJ21" s="27"/>
      <c r="AK21" s="50"/>
      <c r="AL21" s="27"/>
      <c r="AM21" s="27"/>
      <c r="AN21" s="26"/>
      <c r="AO21" s="27"/>
      <c r="AP21" s="27"/>
      <c r="AQ21" s="26"/>
    </row>
    <row r="22" spans="1:43" x14ac:dyDescent="0.2">
      <c r="A22" s="18" t="s">
        <v>93</v>
      </c>
      <c r="B22" s="18" t="s">
        <v>52</v>
      </c>
      <c r="C22" s="6">
        <v>0</v>
      </c>
      <c r="D22" s="6">
        <v>0</v>
      </c>
      <c r="E22" s="6">
        <f>SUM(E23)</f>
        <v>4011100</v>
      </c>
      <c r="F22" s="6">
        <v>0</v>
      </c>
      <c r="G22" s="20">
        <f>SUM(C22:F22)</f>
        <v>4011100</v>
      </c>
      <c r="H22" s="6">
        <v>0</v>
      </c>
      <c r="I22" s="6">
        <v>0</v>
      </c>
      <c r="J22" s="6">
        <v>0</v>
      </c>
      <c r="K22" s="30">
        <f>SUM(K23)</f>
        <v>0</v>
      </c>
      <c r="L22" s="119">
        <v>4011100</v>
      </c>
      <c r="M22" s="77" t="s">
        <v>54</v>
      </c>
      <c r="N22" s="79"/>
      <c r="O22" s="65"/>
      <c r="P22" s="80">
        <v>4011100</v>
      </c>
      <c r="Q22" s="65"/>
      <c r="R22" s="65"/>
      <c r="S22" s="67"/>
      <c r="T22" s="65"/>
      <c r="U22" s="65"/>
      <c r="V22" s="67"/>
      <c r="W22" s="65"/>
      <c r="X22" s="65"/>
      <c r="Y22" s="67"/>
      <c r="Z22" s="65"/>
      <c r="AA22" s="65"/>
      <c r="AB22" s="67"/>
      <c r="AC22" s="65"/>
      <c r="AD22" s="65"/>
      <c r="AE22" s="67"/>
      <c r="AF22" s="65"/>
      <c r="AG22" s="65"/>
      <c r="AH22" s="67"/>
      <c r="AI22" s="65"/>
      <c r="AJ22" s="65"/>
      <c r="AK22" s="67"/>
      <c r="AL22" s="65"/>
      <c r="AM22" s="65"/>
      <c r="AN22" s="65"/>
      <c r="AO22" s="65"/>
      <c r="AP22" s="65"/>
      <c r="AQ22" s="65"/>
    </row>
    <row r="23" spans="1:43" ht="12.75" x14ac:dyDescent="0.2">
      <c r="A23" s="98" t="s">
        <v>62</v>
      </c>
      <c r="B23" s="71" t="s">
        <v>53</v>
      </c>
      <c r="C23" s="85">
        <v>0</v>
      </c>
      <c r="D23" s="85">
        <v>0</v>
      </c>
      <c r="E23" s="85">
        <v>4011100</v>
      </c>
      <c r="F23" s="95">
        <v>0</v>
      </c>
      <c r="G23" s="57">
        <f t="shared" si="1"/>
        <v>4011100</v>
      </c>
      <c r="H23" s="85">
        <v>0</v>
      </c>
      <c r="I23" s="85">
        <v>0</v>
      </c>
      <c r="J23" s="85">
        <v>4011100</v>
      </c>
      <c r="K23" s="95">
        <v>0</v>
      </c>
      <c r="L23" s="114">
        <f>SUM(H23:K25)</f>
        <v>4011100</v>
      </c>
      <c r="M23" s="78"/>
      <c r="N23" s="78"/>
      <c r="O23" s="66"/>
      <c r="P23" s="81"/>
      <c r="Q23" s="66"/>
      <c r="R23" s="66"/>
      <c r="S23" s="68"/>
      <c r="T23" s="66"/>
      <c r="U23" s="66"/>
      <c r="V23" s="68"/>
      <c r="W23" s="66"/>
      <c r="X23" s="66"/>
      <c r="Y23" s="68"/>
      <c r="Z23" s="66"/>
      <c r="AA23" s="66"/>
      <c r="AB23" s="68"/>
      <c r="AC23" s="66"/>
      <c r="AD23" s="66"/>
      <c r="AE23" s="68"/>
      <c r="AF23" s="66"/>
      <c r="AG23" s="66"/>
      <c r="AH23" s="68"/>
      <c r="AI23" s="66"/>
      <c r="AJ23" s="66"/>
      <c r="AK23" s="68"/>
      <c r="AL23" s="66"/>
      <c r="AM23" s="66"/>
      <c r="AN23" s="66"/>
      <c r="AO23" s="66"/>
      <c r="AP23" s="66"/>
      <c r="AQ23" s="66"/>
    </row>
    <row r="24" spans="1:43" ht="51" x14ac:dyDescent="0.2">
      <c r="A24" s="96"/>
      <c r="B24" s="64"/>
      <c r="C24" s="64"/>
      <c r="D24" s="64"/>
      <c r="E24" s="64"/>
      <c r="F24" s="96"/>
      <c r="G24" s="120"/>
      <c r="H24" s="64"/>
      <c r="I24" s="64"/>
      <c r="J24" s="64"/>
      <c r="K24" s="96"/>
      <c r="L24" s="115"/>
      <c r="M24" s="2" t="s">
        <v>55</v>
      </c>
      <c r="N24" s="8">
        <v>43831</v>
      </c>
      <c r="O24" s="54" t="s">
        <v>37</v>
      </c>
      <c r="P24" s="9">
        <v>2898400</v>
      </c>
      <c r="Q24" s="1"/>
      <c r="R24" s="1"/>
      <c r="S24" s="7"/>
      <c r="T24" s="1"/>
      <c r="U24" s="1"/>
      <c r="V24" s="7"/>
      <c r="W24" s="1"/>
      <c r="X24" s="1"/>
      <c r="Y24" s="7"/>
      <c r="Z24" s="1"/>
      <c r="AA24" s="1"/>
      <c r="AB24" s="7"/>
      <c r="AC24" s="1"/>
      <c r="AD24" s="1"/>
      <c r="AE24" s="7"/>
      <c r="AF24" s="1"/>
      <c r="AG24" s="1"/>
      <c r="AH24" s="45"/>
      <c r="AI24" s="1"/>
      <c r="AJ24" s="1"/>
      <c r="AK24" s="45"/>
      <c r="AL24" s="1"/>
      <c r="AM24" s="1"/>
      <c r="AN24" s="1"/>
      <c r="AO24" s="1"/>
      <c r="AP24" s="1"/>
      <c r="AQ24" s="1"/>
    </row>
    <row r="25" spans="1:43" ht="38.25" x14ac:dyDescent="0.2">
      <c r="A25" s="78"/>
      <c r="B25" s="61"/>
      <c r="C25" s="61"/>
      <c r="D25" s="61"/>
      <c r="E25" s="61"/>
      <c r="F25" s="78"/>
      <c r="G25" s="121"/>
      <c r="H25" s="61"/>
      <c r="I25" s="61"/>
      <c r="J25" s="61"/>
      <c r="K25" s="78"/>
      <c r="L25" s="116"/>
      <c r="M25" s="2" t="s">
        <v>56</v>
      </c>
      <c r="N25" s="8">
        <v>43831</v>
      </c>
      <c r="O25" s="54" t="s">
        <v>37</v>
      </c>
      <c r="P25" s="9">
        <v>1112700</v>
      </c>
      <c r="Q25" s="1"/>
      <c r="R25" s="1"/>
      <c r="S25" s="7"/>
      <c r="T25" s="1"/>
      <c r="U25" s="1"/>
      <c r="V25" s="45"/>
      <c r="W25" s="1"/>
      <c r="X25" s="1"/>
      <c r="Y25" s="45"/>
      <c r="Z25" s="1"/>
      <c r="AA25" s="1"/>
      <c r="AB25" s="45"/>
      <c r="AC25" s="1"/>
      <c r="AD25" s="1"/>
      <c r="AE25" s="45"/>
      <c r="AF25" s="1"/>
      <c r="AG25" s="1"/>
      <c r="AH25" s="45"/>
      <c r="AI25" s="1"/>
      <c r="AJ25" s="1"/>
      <c r="AK25" s="45"/>
      <c r="AL25" s="1"/>
      <c r="AM25" s="1"/>
      <c r="AN25" s="1"/>
      <c r="AO25" s="1"/>
      <c r="AP25" s="1"/>
      <c r="AQ25" s="1"/>
    </row>
    <row r="26" spans="1:43" x14ac:dyDescent="0.2">
      <c r="A26" s="11" t="s">
        <v>95</v>
      </c>
      <c r="B26" s="11" t="s">
        <v>64</v>
      </c>
      <c r="C26" s="5">
        <v>0</v>
      </c>
      <c r="D26" s="5">
        <v>0</v>
      </c>
      <c r="E26" s="5">
        <f>SUM(E27)</f>
        <v>1459300</v>
      </c>
      <c r="F26" s="5">
        <f>SUM(F27)</f>
        <v>0</v>
      </c>
      <c r="G26" s="20">
        <f t="shared" si="1"/>
        <v>1459300</v>
      </c>
      <c r="H26" s="5">
        <v>0</v>
      </c>
      <c r="I26" s="5">
        <v>0</v>
      </c>
      <c r="J26" s="5">
        <f>SUM(J27)</f>
        <v>1459300</v>
      </c>
      <c r="K26" s="5">
        <f>SUM(K27)</f>
        <v>0</v>
      </c>
      <c r="L26" s="40">
        <f>SUM(H26:K26)</f>
        <v>1459300</v>
      </c>
      <c r="M26" s="77" t="s">
        <v>67</v>
      </c>
      <c r="N26" s="73"/>
      <c r="O26" s="74"/>
      <c r="P26" s="76">
        <v>1393300</v>
      </c>
      <c r="Q26" s="71"/>
      <c r="R26" s="71"/>
      <c r="S26" s="76">
        <v>66000</v>
      </c>
      <c r="T26" s="71"/>
      <c r="U26" s="71"/>
      <c r="V26" s="72"/>
      <c r="W26" s="71"/>
      <c r="X26" s="71"/>
      <c r="Y26" s="72"/>
      <c r="Z26" s="71"/>
      <c r="AA26" s="71"/>
      <c r="AB26" s="72"/>
      <c r="AC26" s="71"/>
      <c r="AD26" s="71"/>
      <c r="AE26" s="72"/>
      <c r="AF26" s="71"/>
      <c r="AG26" s="71"/>
      <c r="AH26" s="72"/>
      <c r="AI26" s="71"/>
      <c r="AJ26" s="71"/>
      <c r="AK26" s="72"/>
      <c r="AL26" s="71"/>
      <c r="AM26" s="71"/>
      <c r="AN26" s="71"/>
      <c r="AO26" s="71"/>
      <c r="AP26" s="71"/>
      <c r="AQ26" s="71"/>
    </row>
    <row r="27" spans="1:43" ht="12.75" x14ac:dyDescent="0.2">
      <c r="A27" s="71" t="s">
        <v>65</v>
      </c>
      <c r="B27" s="71" t="s">
        <v>66</v>
      </c>
      <c r="C27" s="97">
        <v>0</v>
      </c>
      <c r="D27" s="97">
        <v>0</v>
      </c>
      <c r="E27" s="97">
        <v>1459300</v>
      </c>
      <c r="F27" s="85">
        <v>0</v>
      </c>
      <c r="G27" s="57">
        <f t="shared" si="1"/>
        <v>1459300</v>
      </c>
      <c r="H27" s="97">
        <v>0</v>
      </c>
      <c r="I27" s="97">
        <v>0</v>
      </c>
      <c r="J27" s="97">
        <v>1459300</v>
      </c>
      <c r="K27" s="85">
        <v>0</v>
      </c>
      <c r="L27" s="117">
        <f>SUM(H27:K32)</f>
        <v>1459300</v>
      </c>
      <c r="M27" s="61"/>
      <c r="N27" s="61"/>
      <c r="O27" s="61"/>
      <c r="P27" s="61"/>
      <c r="Q27" s="61"/>
      <c r="R27" s="61"/>
      <c r="S27" s="61"/>
      <c r="T27" s="61"/>
      <c r="U27" s="61"/>
      <c r="V27" s="63"/>
      <c r="W27" s="61"/>
      <c r="X27" s="61"/>
      <c r="Y27" s="63"/>
      <c r="Z27" s="61"/>
      <c r="AA27" s="61"/>
      <c r="AB27" s="63"/>
      <c r="AC27" s="61"/>
      <c r="AD27" s="61"/>
      <c r="AE27" s="63"/>
      <c r="AF27" s="61"/>
      <c r="AG27" s="61"/>
      <c r="AH27" s="63"/>
      <c r="AI27" s="61"/>
      <c r="AJ27" s="61"/>
      <c r="AK27" s="63"/>
      <c r="AL27" s="61"/>
      <c r="AM27" s="61"/>
      <c r="AN27" s="61"/>
      <c r="AO27" s="61"/>
      <c r="AP27" s="61"/>
      <c r="AQ27" s="61"/>
    </row>
    <row r="28" spans="1:43" ht="25.5" x14ac:dyDescent="0.2">
      <c r="A28" s="64"/>
      <c r="B28" s="64"/>
      <c r="C28" s="64"/>
      <c r="D28" s="64"/>
      <c r="E28" s="64"/>
      <c r="F28" s="64"/>
      <c r="G28" s="120"/>
      <c r="H28" s="64"/>
      <c r="I28" s="64"/>
      <c r="J28" s="64"/>
      <c r="K28" s="64"/>
      <c r="L28" s="113"/>
      <c r="M28" s="2" t="s">
        <v>68</v>
      </c>
      <c r="N28" s="8">
        <v>43831</v>
      </c>
      <c r="O28" s="54" t="s">
        <v>37</v>
      </c>
      <c r="P28" s="9">
        <v>411600</v>
      </c>
      <c r="Q28" s="8">
        <v>43846</v>
      </c>
      <c r="R28" s="1" t="s">
        <v>69</v>
      </c>
      <c r="S28" s="9">
        <v>66000</v>
      </c>
      <c r="T28" s="1"/>
      <c r="U28" s="1"/>
      <c r="V28" s="7"/>
      <c r="W28" s="1"/>
      <c r="X28" s="1"/>
      <c r="Y28" s="7"/>
      <c r="Z28" s="1"/>
      <c r="AA28" s="1"/>
      <c r="AB28" s="7"/>
      <c r="AC28" s="1"/>
      <c r="AD28" s="1"/>
      <c r="AE28" s="7"/>
      <c r="AF28" s="1"/>
      <c r="AG28" s="1"/>
      <c r="AH28" s="45"/>
      <c r="AI28" s="1"/>
      <c r="AJ28" s="1"/>
      <c r="AK28" s="45"/>
      <c r="AL28" s="1"/>
      <c r="AM28" s="1"/>
      <c r="AN28" s="1"/>
      <c r="AO28" s="1"/>
      <c r="AP28" s="1"/>
      <c r="AQ28" s="1"/>
    </row>
    <row r="29" spans="1:43" ht="25.5" x14ac:dyDescent="0.2">
      <c r="A29" s="64"/>
      <c r="B29" s="64"/>
      <c r="C29" s="64"/>
      <c r="D29" s="64"/>
      <c r="E29" s="64"/>
      <c r="F29" s="64"/>
      <c r="G29" s="120"/>
      <c r="H29" s="64"/>
      <c r="I29" s="64"/>
      <c r="J29" s="64"/>
      <c r="K29" s="64"/>
      <c r="L29" s="113"/>
      <c r="M29" s="2" t="s">
        <v>70</v>
      </c>
      <c r="N29" s="8">
        <v>43846</v>
      </c>
      <c r="O29" s="54" t="s">
        <v>37</v>
      </c>
      <c r="P29" s="9">
        <v>175000</v>
      </c>
      <c r="Q29" s="1"/>
      <c r="R29" s="1"/>
      <c r="S29" s="7"/>
      <c r="T29" s="1"/>
      <c r="U29" s="1"/>
      <c r="V29" s="7"/>
      <c r="W29" s="1"/>
      <c r="X29" s="1"/>
      <c r="Y29" s="7"/>
      <c r="Z29" s="1"/>
      <c r="AA29" s="1"/>
      <c r="AB29" s="7"/>
      <c r="AC29" s="1"/>
      <c r="AD29" s="1"/>
      <c r="AE29" s="7"/>
      <c r="AF29" s="1"/>
      <c r="AG29" s="1"/>
      <c r="AH29" s="45"/>
      <c r="AI29" s="1"/>
      <c r="AJ29" s="1"/>
      <c r="AK29" s="45"/>
      <c r="AL29" s="1"/>
      <c r="AM29" s="1"/>
      <c r="AN29" s="1"/>
      <c r="AO29" s="1"/>
      <c r="AP29" s="1"/>
      <c r="AQ29" s="1"/>
    </row>
    <row r="30" spans="1:43" ht="25.5" x14ac:dyDescent="0.2">
      <c r="A30" s="64"/>
      <c r="B30" s="64"/>
      <c r="C30" s="64"/>
      <c r="D30" s="64"/>
      <c r="E30" s="64"/>
      <c r="F30" s="64"/>
      <c r="G30" s="120"/>
      <c r="H30" s="64"/>
      <c r="I30" s="64"/>
      <c r="J30" s="64"/>
      <c r="K30" s="64"/>
      <c r="L30" s="113"/>
      <c r="M30" s="2" t="s">
        <v>71</v>
      </c>
      <c r="N30" s="8">
        <v>43846</v>
      </c>
      <c r="O30" s="54" t="s">
        <v>37</v>
      </c>
      <c r="P30" s="9">
        <v>89800</v>
      </c>
      <c r="Q30" s="1"/>
      <c r="R30" s="1"/>
      <c r="S30" s="7"/>
      <c r="T30" s="1"/>
      <c r="U30" s="1"/>
      <c r="V30" s="7"/>
      <c r="W30" s="1"/>
      <c r="X30" s="1"/>
      <c r="Y30" s="7"/>
      <c r="Z30" s="1"/>
      <c r="AA30" s="1"/>
      <c r="AB30" s="7"/>
      <c r="AC30" s="1"/>
      <c r="AD30" s="1"/>
      <c r="AE30" s="7"/>
      <c r="AF30" s="1"/>
      <c r="AG30" s="1"/>
      <c r="AH30" s="45"/>
      <c r="AI30" s="1"/>
      <c r="AJ30" s="1"/>
      <c r="AK30" s="45"/>
      <c r="AL30" s="1"/>
      <c r="AM30" s="1"/>
      <c r="AN30" s="1"/>
      <c r="AO30" s="1"/>
      <c r="AP30" s="1"/>
      <c r="AQ30" s="1"/>
    </row>
    <row r="31" spans="1:43" ht="25.5" x14ac:dyDescent="0.2">
      <c r="A31" s="64"/>
      <c r="B31" s="64"/>
      <c r="C31" s="64"/>
      <c r="D31" s="64"/>
      <c r="E31" s="64"/>
      <c r="F31" s="64"/>
      <c r="G31" s="120"/>
      <c r="H31" s="64"/>
      <c r="I31" s="64"/>
      <c r="J31" s="64"/>
      <c r="K31" s="64"/>
      <c r="L31" s="113"/>
      <c r="M31" s="2" t="s">
        <v>72</v>
      </c>
      <c r="N31" s="8">
        <v>43846</v>
      </c>
      <c r="O31" s="54" t="s">
        <v>37</v>
      </c>
      <c r="P31" s="9">
        <v>300000</v>
      </c>
      <c r="Q31" s="1"/>
      <c r="R31" s="1"/>
      <c r="S31" s="7"/>
      <c r="T31" s="1"/>
      <c r="U31" s="1"/>
      <c r="V31" s="7"/>
      <c r="W31" s="1"/>
      <c r="X31" s="1"/>
      <c r="Y31" s="7"/>
      <c r="Z31" s="1"/>
      <c r="AA31" s="1"/>
      <c r="AB31" s="7"/>
      <c r="AC31" s="1"/>
      <c r="AD31" s="1"/>
      <c r="AE31" s="7"/>
      <c r="AF31" s="1"/>
      <c r="AG31" s="1"/>
      <c r="AH31" s="45"/>
      <c r="AI31" s="1"/>
      <c r="AJ31" s="1"/>
      <c r="AK31" s="45"/>
      <c r="AL31" s="1"/>
      <c r="AM31" s="1"/>
      <c r="AN31" s="1"/>
      <c r="AO31" s="1"/>
      <c r="AP31" s="1"/>
      <c r="AQ31" s="1"/>
    </row>
    <row r="32" spans="1:43" ht="25.5" x14ac:dyDescent="0.2">
      <c r="A32" s="61"/>
      <c r="B32" s="61"/>
      <c r="C32" s="61"/>
      <c r="D32" s="61"/>
      <c r="E32" s="61"/>
      <c r="F32" s="61"/>
      <c r="G32" s="121"/>
      <c r="H32" s="61"/>
      <c r="I32" s="61"/>
      <c r="J32" s="61"/>
      <c r="K32" s="61"/>
      <c r="L32" s="111"/>
      <c r="M32" s="2" t="s">
        <v>73</v>
      </c>
      <c r="N32" s="8">
        <v>43846</v>
      </c>
      <c r="O32" s="54" t="s">
        <v>37</v>
      </c>
      <c r="P32" s="9">
        <v>416900</v>
      </c>
      <c r="Q32" s="1"/>
      <c r="R32" s="1"/>
      <c r="S32" s="7"/>
      <c r="T32" s="1"/>
      <c r="U32" s="1"/>
      <c r="V32" s="7"/>
      <c r="W32" s="1"/>
      <c r="X32" s="1"/>
      <c r="Y32" s="7"/>
      <c r="Z32" s="1"/>
      <c r="AA32" s="1"/>
      <c r="AB32" s="7"/>
      <c r="AC32" s="1"/>
      <c r="AD32" s="1"/>
      <c r="AE32" s="7"/>
      <c r="AF32" s="1"/>
      <c r="AG32" s="1"/>
      <c r="AH32" s="45"/>
      <c r="AI32" s="1"/>
      <c r="AJ32" s="1"/>
      <c r="AK32" s="45"/>
      <c r="AL32" s="1"/>
      <c r="AM32" s="1"/>
      <c r="AN32" s="1"/>
      <c r="AO32" s="1"/>
      <c r="AP32" s="1"/>
      <c r="AQ32" s="1"/>
    </row>
    <row r="33" spans="1:43" s="34" customFormat="1" x14ac:dyDescent="0.2">
      <c r="A33" s="11" t="s">
        <v>92</v>
      </c>
      <c r="B33" s="11" t="s">
        <v>74</v>
      </c>
      <c r="C33" s="6">
        <f t="shared" ref="C33:D33" si="7">SUM(C34:C41)</f>
        <v>0</v>
      </c>
      <c r="D33" s="6">
        <f t="shared" si="7"/>
        <v>0</v>
      </c>
      <c r="E33" s="6">
        <f>SUM(E34:E41)</f>
        <v>50025713.109999999</v>
      </c>
      <c r="F33" s="6">
        <f>SUM(F34:F41)</f>
        <v>0</v>
      </c>
      <c r="G33" s="20">
        <f t="shared" si="1"/>
        <v>50025713.109999999</v>
      </c>
      <c r="H33" s="6">
        <f t="shared" ref="H33:J33" si="8">SUM(H34:H41)</f>
        <v>0</v>
      </c>
      <c r="I33" s="6">
        <f t="shared" si="8"/>
        <v>0</v>
      </c>
      <c r="J33" s="6">
        <f t="shared" si="8"/>
        <v>50025713.109999999</v>
      </c>
      <c r="K33" s="6">
        <f>SUM(K34:K41)</f>
        <v>0</v>
      </c>
      <c r="L33" s="40">
        <f>SUM(L34:L41)</f>
        <v>50025713.109999999</v>
      </c>
      <c r="M33" s="91" t="s">
        <v>86</v>
      </c>
      <c r="N33" s="73">
        <v>43831</v>
      </c>
      <c r="O33" s="74" t="s">
        <v>37</v>
      </c>
      <c r="P33" s="75">
        <v>42978100</v>
      </c>
      <c r="Q33" s="73">
        <v>43875</v>
      </c>
      <c r="R33" s="74" t="s">
        <v>37</v>
      </c>
      <c r="S33" s="75">
        <v>4400000</v>
      </c>
      <c r="T33" s="73">
        <v>43971</v>
      </c>
      <c r="U33" s="74" t="s">
        <v>37</v>
      </c>
      <c r="V33" s="75">
        <v>840000</v>
      </c>
      <c r="W33" s="73">
        <v>44089</v>
      </c>
      <c r="X33" s="74" t="s">
        <v>37</v>
      </c>
      <c r="Y33" s="94">
        <v>-27592.92</v>
      </c>
      <c r="Z33" s="73">
        <v>44166</v>
      </c>
      <c r="AA33" s="74" t="s">
        <v>37</v>
      </c>
      <c r="AB33" s="75">
        <v>2175206.0299999998</v>
      </c>
      <c r="AC33" s="73">
        <v>44173</v>
      </c>
      <c r="AD33" s="74" t="s">
        <v>37</v>
      </c>
      <c r="AE33" s="109">
        <v>-340000</v>
      </c>
      <c r="AF33" s="11"/>
      <c r="AG33" s="11"/>
      <c r="AH33" s="47"/>
      <c r="AI33" s="11"/>
      <c r="AJ33" s="11"/>
      <c r="AK33" s="47"/>
      <c r="AL33" s="11"/>
      <c r="AM33" s="11"/>
      <c r="AN33" s="11"/>
      <c r="AO33" s="11"/>
      <c r="AP33" s="11"/>
      <c r="AQ33" s="11"/>
    </row>
    <row r="34" spans="1:43" ht="12.75" customHeight="1" x14ac:dyDescent="0.2">
      <c r="A34" s="71" t="s">
        <v>75</v>
      </c>
      <c r="B34" s="71" t="s">
        <v>76</v>
      </c>
      <c r="C34" s="85">
        <v>0</v>
      </c>
      <c r="D34" s="85">
        <v>0</v>
      </c>
      <c r="E34" s="85">
        <v>25434474.109999999</v>
      </c>
      <c r="F34" s="85">
        <v>0</v>
      </c>
      <c r="G34" s="57">
        <f t="shared" si="1"/>
        <v>25434474.109999999</v>
      </c>
      <c r="H34" s="85">
        <v>0</v>
      </c>
      <c r="I34" s="85">
        <v>0</v>
      </c>
      <c r="J34" s="85">
        <v>25434474.109999999</v>
      </c>
      <c r="K34" s="85">
        <v>0</v>
      </c>
      <c r="L34" s="117">
        <f>SUM(H34:K35)</f>
        <v>25434474.109999999</v>
      </c>
      <c r="M34" s="92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110"/>
      <c r="AF34" s="10"/>
      <c r="AG34" s="1"/>
      <c r="AH34" s="45"/>
      <c r="AI34" s="1"/>
      <c r="AJ34" s="1"/>
      <c r="AK34" s="45"/>
      <c r="AL34" s="1"/>
      <c r="AM34" s="1"/>
      <c r="AN34" s="1"/>
      <c r="AO34" s="1"/>
      <c r="AP34" s="1"/>
      <c r="AQ34" s="1"/>
    </row>
    <row r="35" spans="1:43" ht="12.75" x14ac:dyDescent="0.2">
      <c r="A35" s="61"/>
      <c r="B35" s="61"/>
      <c r="C35" s="61"/>
      <c r="D35" s="61"/>
      <c r="E35" s="61"/>
      <c r="F35" s="61"/>
      <c r="G35" s="121"/>
      <c r="H35" s="61"/>
      <c r="I35" s="61"/>
      <c r="J35" s="61"/>
      <c r="K35" s="61"/>
      <c r="L35" s="111"/>
      <c r="M35" s="92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110"/>
      <c r="AF35" s="10"/>
      <c r="AG35" s="1"/>
      <c r="AH35" s="45"/>
      <c r="AI35" s="1"/>
      <c r="AJ35" s="1"/>
      <c r="AK35" s="45"/>
      <c r="AL35" s="1"/>
      <c r="AM35" s="1"/>
      <c r="AN35" s="1"/>
      <c r="AO35" s="1"/>
      <c r="AP35" s="1"/>
      <c r="AQ35" s="1"/>
    </row>
    <row r="36" spans="1:43" ht="12.75" x14ac:dyDescent="0.2">
      <c r="A36" s="71" t="s">
        <v>77</v>
      </c>
      <c r="B36" s="71" t="s">
        <v>78</v>
      </c>
      <c r="C36" s="85">
        <v>0</v>
      </c>
      <c r="D36" s="85">
        <v>0</v>
      </c>
      <c r="E36" s="85">
        <v>24479500</v>
      </c>
      <c r="F36" s="85">
        <v>0</v>
      </c>
      <c r="G36" s="57">
        <f t="shared" si="1"/>
        <v>24479500</v>
      </c>
      <c r="H36" s="85">
        <v>0</v>
      </c>
      <c r="I36" s="85">
        <v>0</v>
      </c>
      <c r="J36" s="85">
        <v>24479500</v>
      </c>
      <c r="K36" s="85">
        <v>0</v>
      </c>
      <c r="L36" s="117">
        <f>SUM(H36:K37)</f>
        <v>24479500</v>
      </c>
      <c r="M36" s="92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110"/>
      <c r="AF36" s="10"/>
      <c r="AG36" s="1"/>
      <c r="AH36" s="45"/>
      <c r="AI36" s="1"/>
      <c r="AJ36" s="1"/>
      <c r="AK36" s="45"/>
      <c r="AL36" s="1"/>
      <c r="AM36" s="1"/>
      <c r="AN36" s="1"/>
      <c r="AO36" s="1"/>
      <c r="AP36" s="1"/>
      <c r="AQ36" s="1"/>
    </row>
    <row r="37" spans="1:43" ht="17.25" customHeight="1" x14ac:dyDescent="0.2">
      <c r="A37" s="61"/>
      <c r="B37" s="61"/>
      <c r="C37" s="61"/>
      <c r="D37" s="61"/>
      <c r="E37" s="61"/>
      <c r="F37" s="61"/>
      <c r="G37" s="121"/>
      <c r="H37" s="61"/>
      <c r="I37" s="61"/>
      <c r="J37" s="61"/>
      <c r="K37" s="61"/>
      <c r="L37" s="111"/>
      <c r="M37" s="92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110"/>
      <c r="AF37" s="10"/>
      <c r="AG37" s="1"/>
      <c r="AH37" s="45"/>
      <c r="AI37" s="1"/>
      <c r="AJ37" s="1"/>
      <c r="AK37" s="45"/>
      <c r="AL37" s="1"/>
      <c r="AM37" s="1"/>
      <c r="AN37" s="1"/>
      <c r="AO37" s="1"/>
      <c r="AP37" s="1"/>
      <c r="AQ37" s="1"/>
    </row>
    <row r="38" spans="1:43" ht="13.5" hidden="1" customHeight="1" x14ac:dyDescent="0.2">
      <c r="A38" s="3"/>
      <c r="B38" s="32"/>
      <c r="C38" s="3"/>
      <c r="D38" s="3"/>
      <c r="E38" s="3"/>
      <c r="F38" s="3"/>
      <c r="G38" s="20">
        <f t="shared" si="1"/>
        <v>0</v>
      </c>
      <c r="H38" s="3"/>
      <c r="I38" s="3"/>
      <c r="J38" s="3"/>
      <c r="K38" s="3"/>
      <c r="L38" s="118"/>
      <c r="M38" s="92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110"/>
      <c r="AF38" s="3"/>
      <c r="AG38" s="3"/>
      <c r="AH38" s="48"/>
      <c r="AI38" s="3"/>
      <c r="AJ38" s="3"/>
      <c r="AK38" s="48"/>
      <c r="AL38" s="3"/>
      <c r="AM38" s="3"/>
      <c r="AN38" s="3"/>
      <c r="AO38" s="3"/>
      <c r="AP38" s="3"/>
      <c r="AQ38" s="3"/>
    </row>
    <row r="39" spans="1:43" ht="12.75" x14ac:dyDescent="0.2">
      <c r="A39" s="71" t="s">
        <v>79</v>
      </c>
      <c r="B39" s="71" t="s">
        <v>80</v>
      </c>
      <c r="C39" s="85">
        <v>0</v>
      </c>
      <c r="D39" s="85">
        <v>0</v>
      </c>
      <c r="E39" s="85">
        <v>80000</v>
      </c>
      <c r="F39" s="85">
        <v>0</v>
      </c>
      <c r="G39" s="57">
        <f t="shared" si="1"/>
        <v>80000</v>
      </c>
      <c r="H39" s="85">
        <v>0</v>
      </c>
      <c r="I39" s="85">
        <v>0</v>
      </c>
      <c r="J39" s="85">
        <v>80000</v>
      </c>
      <c r="K39" s="85">
        <v>0</v>
      </c>
      <c r="L39" s="117">
        <f>SUM(H39:K40)</f>
        <v>80000</v>
      </c>
      <c r="M39" s="92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110"/>
      <c r="AF39" s="10"/>
      <c r="AG39" s="1"/>
      <c r="AH39" s="45"/>
      <c r="AI39" s="1"/>
      <c r="AJ39" s="1"/>
      <c r="AK39" s="45"/>
      <c r="AL39" s="1"/>
      <c r="AM39" s="1"/>
      <c r="AN39" s="1"/>
      <c r="AO39" s="1"/>
      <c r="AP39" s="1"/>
      <c r="AQ39" s="1"/>
    </row>
    <row r="40" spans="1:43" ht="12.75" x14ac:dyDescent="0.2">
      <c r="A40" s="61"/>
      <c r="B40" s="61"/>
      <c r="C40" s="61"/>
      <c r="D40" s="61"/>
      <c r="E40" s="61"/>
      <c r="F40" s="61"/>
      <c r="G40" s="121"/>
      <c r="H40" s="61"/>
      <c r="I40" s="61"/>
      <c r="J40" s="61"/>
      <c r="K40" s="61"/>
      <c r="L40" s="111"/>
      <c r="M40" s="92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110"/>
      <c r="AF40" s="10"/>
      <c r="AG40" s="1"/>
      <c r="AH40" s="45"/>
      <c r="AI40" s="1"/>
      <c r="AJ40" s="1"/>
      <c r="AK40" s="45"/>
      <c r="AL40" s="1"/>
      <c r="AM40" s="1"/>
      <c r="AN40" s="1"/>
      <c r="AO40" s="1"/>
      <c r="AP40" s="1"/>
      <c r="AQ40" s="1"/>
    </row>
    <row r="41" spans="1:43" x14ac:dyDescent="0.2">
      <c r="A41" s="1" t="s">
        <v>81</v>
      </c>
      <c r="B41" s="1" t="s">
        <v>82</v>
      </c>
      <c r="C41" s="4">
        <v>0</v>
      </c>
      <c r="D41" s="4">
        <v>0</v>
      </c>
      <c r="E41" s="4">
        <v>31739</v>
      </c>
      <c r="F41" s="4">
        <v>0</v>
      </c>
      <c r="G41" s="20">
        <f t="shared" si="1"/>
        <v>31739</v>
      </c>
      <c r="H41" s="4">
        <v>0</v>
      </c>
      <c r="I41" s="4">
        <v>0</v>
      </c>
      <c r="J41" s="4">
        <v>31739</v>
      </c>
      <c r="K41" s="4">
        <v>0</v>
      </c>
      <c r="L41" s="40">
        <f>SUM(H41:K41)</f>
        <v>31739</v>
      </c>
      <c r="M41" s="93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3"/>
      <c r="AF41" s="10"/>
      <c r="AG41" s="1"/>
      <c r="AH41" s="45"/>
      <c r="AI41" s="1"/>
      <c r="AJ41" s="1"/>
      <c r="AK41" s="45"/>
      <c r="AL41" s="1"/>
      <c r="AM41" s="1"/>
      <c r="AN41" s="1"/>
      <c r="AO41" s="1"/>
      <c r="AP41" s="1"/>
      <c r="AQ41" s="1"/>
    </row>
    <row r="42" spans="1:43" s="39" customFormat="1" x14ac:dyDescent="0.2">
      <c r="A42" s="41"/>
      <c r="B42" s="41" t="s">
        <v>91</v>
      </c>
      <c r="C42" s="40">
        <f t="shared" ref="C42:L42" si="9">SUM(C8+C11+C19+C22+C26+C33)</f>
        <v>1785600</v>
      </c>
      <c r="D42" s="40">
        <f t="shared" si="9"/>
        <v>223533261.53999999</v>
      </c>
      <c r="E42" s="40">
        <f t="shared" si="9"/>
        <v>102514667.75999999</v>
      </c>
      <c r="F42" s="40">
        <f t="shared" si="9"/>
        <v>6097229.46</v>
      </c>
      <c r="G42" s="6">
        <f t="shared" si="9"/>
        <v>333930758.75999999</v>
      </c>
      <c r="H42" s="40">
        <f t="shared" si="9"/>
        <v>1785600</v>
      </c>
      <c r="I42" s="40">
        <f t="shared" si="9"/>
        <v>223435570.75999999</v>
      </c>
      <c r="J42" s="40">
        <f t="shared" si="9"/>
        <v>98491493.599999994</v>
      </c>
      <c r="K42" s="40">
        <f t="shared" si="9"/>
        <v>6097229.46</v>
      </c>
      <c r="L42" s="40">
        <f t="shared" si="9"/>
        <v>333820993.81999999</v>
      </c>
      <c r="M42" s="2"/>
      <c r="N42" s="42"/>
      <c r="O42" s="56"/>
      <c r="P42" s="43"/>
      <c r="Q42" s="41"/>
      <c r="R42" s="41"/>
      <c r="S42" s="2"/>
      <c r="T42" s="41"/>
      <c r="U42" s="41"/>
      <c r="V42" s="2"/>
      <c r="W42" s="41"/>
      <c r="X42" s="41"/>
      <c r="Y42" s="2"/>
      <c r="Z42" s="41"/>
      <c r="AA42" s="41"/>
      <c r="AB42" s="2"/>
      <c r="AC42" s="41"/>
      <c r="AD42" s="41"/>
      <c r="AE42" s="2"/>
      <c r="AF42" s="41"/>
      <c r="AG42" s="41"/>
      <c r="AH42" s="49"/>
      <c r="AI42" s="41"/>
      <c r="AJ42" s="41"/>
      <c r="AK42" s="49"/>
      <c r="AL42" s="41"/>
      <c r="AM42" s="41"/>
      <c r="AN42" s="41"/>
      <c r="AO42" s="41"/>
      <c r="AP42" s="41"/>
      <c r="AQ42" s="41"/>
    </row>
    <row r="43" spans="1:43" s="90" customFormat="1" ht="19.899999999999999" customHeight="1" x14ac:dyDescent="0.2">
      <c r="A43" s="88" t="s">
        <v>100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1:43" ht="12.75" x14ac:dyDescent="0.2">
      <c r="A44" s="86" t="s">
        <v>85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</sheetData>
  <mergeCells count="263">
    <mergeCell ref="AE33:AE41"/>
    <mergeCell ref="A2:L2"/>
    <mergeCell ref="C5:G5"/>
    <mergeCell ref="H5:L5"/>
    <mergeCell ref="A12:A16"/>
    <mergeCell ref="B12:B16"/>
    <mergeCell ref="C12:C16"/>
    <mergeCell ref="D12:D16"/>
    <mergeCell ref="E12:E16"/>
    <mergeCell ref="F12:F16"/>
    <mergeCell ref="G12:G16"/>
    <mergeCell ref="H12:H16"/>
    <mergeCell ref="I12:I16"/>
    <mergeCell ref="K12:K16"/>
    <mergeCell ref="L12:L16"/>
    <mergeCell ref="J12:J16"/>
    <mergeCell ref="A17:A18"/>
    <mergeCell ref="B17:B18"/>
    <mergeCell ref="I17:I18"/>
    <mergeCell ref="J17:J18"/>
    <mergeCell ref="C17:C18"/>
    <mergeCell ref="D17:D18"/>
    <mergeCell ref="E17:E18"/>
    <mergeCell ref="F17:F18"/>
    <mergeCell ref="G17:G18"/>
    <mergeCell ref="H17:H18"/>
    <mergeCell ref="P17:P18"/>
    <mergeCell ref="Q17:Q18"/>
    <mergeCell ref="R17:R18"/>
    <mergeCell ref="S17:S18"/>
    <mergeCell ref="T17:T18"/>
    <mergeCell ref="K17:K18"/>
    <mergeCell ref="L17:L18"/>
    <mergeCell ref="M17:M18"/>
    <mergeCell ref="N17:N18"/>
    <mergeCell ref="O17:O18"/>
    <mergeCell ref="Z17:Z18"/>
    <mergeCell ref="AA17:AA18"/>
    <mergeCell ref="AB17:AB18"/>
    <mergeCell ref="AC17:AC18"/>
    <mergeCell ref="AD17:AD18"/>
    <mergeCell ref="U17:U18"/>
    <mergeCell ref="V17:V18"/>
    <mergeCell ref="W17:W18"/>
    <mergeCell ref="X17:X18"/>
    <mergeCell ref="Y17:Y18"/>
    <mergeCell ref="K23:K25"/>
    <mergeCell ref="L23:L25"/>
    <mergeCell ref="A27:A32"/>
    <mergeCell ref="B27:B32"/>
    <mergeCell ref="C27:C32"/>
    <mergeCell ref="D27:D32"/>
    <mergeCell ref="E27:E32"/>
    <mergeCell ref="F27:F32"/>
    <mergeCell ref="G27:G32"/>
    <mergeCell ref="H27:H32"/>
    <mergeCell ref="I27:I32"/>
    <mergeCell ref="J27:J32"/>
    <mergeCell ref="K27:K32"/>
    <mergeCell ref="L27:L32"/>
    <mergeCell ref="F23:F25"/>
    <mergeCell ref="G23:G25"/>
    <mergeCell ref="H23:H25"/>
    <mergeCell ref="I23:I25"/>
    <mergeCell ref="J23:J25"/>
    <mergeCell ref="A23:A25"/>
    <mergeCell ref="B23:B25"/>
    <mergeCell ref="C23:C25"/>
    <mergeCell ref="D23:D25"/>
    <mergeCell ref="E23:E25"/>
    <mergeCell ref="F34:F35"/>
    <mergeCell ref="G34:G35"/>
    <mergeCell ref="H34:H35"/>
    <mergeCell ref="I34:I35"/>
    <mergeCell ref="J34:J35"/>
    <mergeCell ref="A34:A35"/>
    <mergeCell ref="B34:B35"/>
    <mergeCell ref="C34:C35"/>
    <mergeCell ref="D34:D35"/>
    <mergeCell ref="E34:E35"/>
    <mergeCell ref="K39:K40"/>
    <mergeCell ref="J39:J40"/>
    <mergeCell ref="A36:A37"/>
    <mergeCell ref="B36:B37"/>
    <mergeCell ref="A39:A40"/>
    <mergeCell ref="B39:B40"/>
    <mergeCell ref="C39:C40"/>
    <mergeCell ref="C36:C37"/>
    <mergeCell ref="D36:D37"/>
    <mergeCell ref="D39:D40"/>
    <mergeCell ref="E36:E37"/>
    <mergeCell ref="E39:E40"/>
    <mergeCell ref="F36:F37"/>
    <mergeCell ref="F39:F40"/>
    <mergeCell ref="G39:G40"/>
    <mergeCell ref="G36:G37"/>
    <mergeCell ref="H36:H37"/>
    <mergeCell ref="M8:M9"/>
    <mergeCell ref="N8:N9"/>
    <mergeCell ref="O8:O9"/>
    <mergeCell ref="P8:P9"/>
    <mergeCell ref="L36:L37"/>
    <mergeCell ref="L34:L35"/>
    <mergeCell ref="L39:L40"/>
    <mergeCell ref="A44:AE44"/>
    <mergeCell ref="A43:XFD43"/>
    <mergeCell ref="M33:M41"/>
    <mergeCell ref="N33:N41"/>
    <mergeCell ref="O33:O41"/>
    <mergeCell ref="P33:P41"/>
    <mergeCell ref="Q33:Q41"/>
    <mergeCell ref="R33:R41"/>
    <mergeCell ref="S33:S41"/>
    <mergeCell ref="X33:X41"/>
    <mergeCell ref="Y33:Y41"/>
    <mergeCell ref="H39:H40"/>
    <mergeCell ref="I36:I37"/>
    <mergeCell ref="I39:I40"/>
    <mergeCell ref="J36:J37"/>
    <mergeCell ref="K34:K35"/>
    <mergeCell ref="K36:K37"/>
    <mergeCell ref="Q26:Q27"/>
    <mergeCell ref="R26:R27"/>
    <mergeCell ref="S26:S27"/>
    <mergeCell ref="M22:M23"/>
    <mergeCell ref="N22:N23"/>
    <mergeCell ref="O22:O23"/>
    <mergeCell ref="P22:P23"/>
    <mergeCell ref="M26:M27"/>
    <mergeCell ref="N26:N27"/>
    <mergeCell ref="O26:O27"/>
    <mergeCell ref="P26:P27"/>
    <mergeCell ref="AD33:AD41"/>
    <mergeCell ref="T26:T27"/>
    <mergeCell ref="T33:T41"/>
    <mergeCell ref="U33:U41"/>
    <mergeCell ref="V33:V41"/>
    <mergeCell ref="W33:W41"/>
    <mergeCell ref="U26:U27"/>
    <mergeCell ref="V26:V27"/>
    <mergeCell ref="W26:W27"/>
    <mergeCell ref="X26:X27"/>
    <mergeCell ref="Y26:Y27"/>
    <mergeCell ref="Z26:Z27"/>
    <mergeCell ref="AA26:AA27"/>
    <mergeCell ref="AB26:AB27"/>
    <mergeCell ref="Z33:Z41"/>
    <mergeCell ref="AA33:AA41"/>
    <mergeCell ref="AB33:AB41"/>
    <mergeCell ref="AC33:AC41"/>
    <mergeCell ref="AO26:AO27"/>
    <mergeCell ref="AP26:AP27"/>
    <mergeCell ref="AQ26:AQ27"/>
    <mergeCell ref="AH26:AH27"/>
    <mergeCell ref="AI26:AI27"/>
    <mergeCell ref="AJ26:AJ27"/>
    <mergeCell ref="AK26:AK27"/>
    <mergeCell ref="AL26:AL27"/>
    <mergeCell ref="AC26:AC27"/>
    <mergeCell ref="AD26:AD27"/>
    <mergeCell ref="AE26:AE27"/>
    <mergeCell ref="AF26:AF27"/>
    <mergeCell ref="AG26:AG27"/>
    <mergeCell ref="AB22:AB23"/>
    <mergeCell ref="AC22:AC23"/>
    <mergeCell ref="AJ17:AJ18"/>
    <mergeCell ref="AK17:AK18"/>
    <mergeCell ref="AL17:AL18"/>
    <mergeCell ref="AM17:AM18"/>
    <mergeCell ref="AN17:AN18"/>
    <mergeCell ref="AM26:AM27"/>
    <mergeCell ref="AN26:AN27"/>
    <mergeCell ref="AE17:AE18"/>
    <mergeCell ref="AF17:AF18"/>
    <mergeCell ref="AG17:AG18"/>
    <mergeCell ref="AH17:AH18"/>
    <mergeCell ref="AI17:AI18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Q8:Q9"/>
    <mergeCell ref="R8:R9"/>
    <mergeCell ref="S8:S9"/>
    <mergeCell ref="T8:T9"/>
    <mergeCell ref="U8:U9"/>
    <mergeCell ref="AN22:AN23"/>
    <mergeCell ref="AO22:AO23"/>
    <mergeCell ref="AP22:AP23"/>
    <mergeCell ref="AQ22:AQ23"/>
    <mergeCell ref="AI22:AI23"/>
    <mergeCell ref="AJ22:AJ23"/>
    <mergeCell ref="AK22:AK23"/>
    <mergeCell ref="AL22:AL23"/>
    <mergeCell ref="AM22:AM23"/>
    <mergeCell ref="AD22:AD23"/>
    <mergeCell ref="AE22:AE23"/>
    <mergeCell ref="AF22:AF23"/>
    <mergeCell ref="AG22:AG23"/>
    <mergeCell ref="AH22:AH23"/>
    <mergeCell ref="AO17:AO18"/>
    <mergeCell ref="AP17:AP18"/>
    <mergeCell ref="AQ17:AQ18"/>
    <mergeCell ref="Q22:Q23"/>
    <mergeCell ref="R22:R23"/>
    <mergeCell ref="V11:V12"/>
    <mergeCell ref="W11:W12"/>
    <mergeCell ref="X11:X12"/>
    <mergeCell ref="Y11:Y12"/>
    <mergeCell ref="AK8:AK9"/>
    <mergeCell ref="AL8:AL9"/>
    <mergeCell ref="AM8:AM9"/>
    <mergeCell ref="AN8:AN9"/>
    <mergeCell ref="AO8:AO9"/>
    <mergeCell ref="AF8:AF9"/>
    <mergeCell ref="AG8:AG9"/>
    <mergeCell ref="AH8:AH9"/>
    <mergeCell ref="AI8:AI9"/>
    <mergeCell ref="AJ8:AJ9"/>
    <mergeCell ref="AA8:AA9"/>
    <mergeCell ref="AB8:AB9"/>
    <mergeCell ref="AC8:AC9"/>
    <mergeCell ref="AD8:AD9"/>
    <mergeCell ref="AE8:AE9"/>
    <mergeCell ref="V8:V9"/>
    <mergeCell ref="W8:W9"/>
    <mergeCell ref="X8:X9"/>
    <mergeCell ref="Y8:Y9"/>
    <mergeCell ref="Z8:Z9"/>
    <mergeCell ref="M11:M12"/>
    <mergeCell ref="N11:N12"/>
    <mergeCell ref="O11:O12"/>
    <mergeCell ref="P11:P12"/>
    <mergeCell ref="Q10:Q12"/>
    <mergeCell ref="R10:R12"/>
    <mergeCell ref="S11:S12"/>
    <mergeCell ref="T11:T12"/>
    <mergeCell ref="U11:U12"/>
    <mergeCell ref="Z11:Z12"/>
    <mergeCell ref="AA11:AA12"/>
    <mergeCell ref="AC11:AC12"/>
    <mergeCell ref="AD11:AD12"/>
    <mergeCell ref="AF11:AF12"/>
    <mergeCell ref="AE11:AE12"/>
    <mergeCell ref="AB11:AB12"/>
    <mergeCell ref="AP8:AP9"/>
    <mergeCell ref="AQ8:AQ9"/>
    <mergeCell ref="AO11:AO12"/>
    <mergeCell ref="AP11:AP12"/>
    <mergeCell ref="AQ11:AQ12"/>
    <mergeCell ref="AN11:AN12"/>
    <mergeCell ref="AK11:AK12"/>
    <mergeCell ref="AG11:AG12"/>
    <mergeCell ref="AI11:AI12"/>
    <mergeCell ref="AJ11:AJ12"/>
    <mergeCell ref="AL11:AL12"/>
    <mergeCell ref="AM11:AM12"/>
    <mergeCell ref="AH11:AH12"/>
  </mergeCells>
  <pageMargins left="0.25" right="0.25" top="0.75" bottom="0.75" header="0.3" footer="0.3"/>
  <pageSetup paperSize="9" scale="6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Нацпроекты</vt:lpstr>
      <vt:lpstr>__bookmark_1</vt:lpstr>
      <vt:lpstr>__bookmark_2</vt:lpstr>
      <vt:lpstr>Нацпроекты!Заголовки_для_печати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Вандрей Сергей Александрович</dc:creator>
  <cp:lastModifiedBy>Зиярова Наталья Александровна</cp:lastModifiedBy>
  <cp:lastPrinted>2020-02-10T11:48:37Z</cp:lastPrinted>
  <dcterms:created xsi:type="dcterms:W3CDTF">2019-08-14T07:14:15Z</dcterms:created>
  <dcterms:modified xsi:type="dcterms:W3CDTF">2021-02-18T10:17:44Z</dcterms:modified>
</cp:coreProperties>
</file>